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480" windowHeight="8190" activeTab="9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</sheets>
  <calcPr calcId="125725"/>
</workbook>
</file>

<file path=xl/calcChain.xml><?xml version="1.0" encoding="utf-8"?>
<calcChain xmlns="http://schemas.openxmlformats.org/spreadsheetml/2006/main">
  <c r="U48" i="10"/>
  <c r="U47"/>
  <c r="U46"/>
  <c r="R48"/>
  <c r="R47"/>
  <c r="R46"/>
  <c r="U42"/>
  <c r="U41"/>
  <c r="U29"/>
  <c r="R42"/>
  <c r="R41"/>
  <c r="U34"/>
  <c r="U40"/>
  <c r="U39"/>
  <c r="R40"/>
  <c r="R39"/>
  <c r="I12" i="1"/>
  <c r="R39"/>
  <c r="U39"/>
  <c r="R44"/>
  <c r="U32"/>
  <c r="U31"/>
  <c r="R32"/>
  <c r="R31"/>
  <c r="R43"/>
  <c r="R42"/>
  <c r="R41"/>
  <c r="R40"/>
  <c r="R38"/>
  <c r="R37"/>
  <c r="R36"/>
  <c r="R35"/>
  <c r="R34"/>
  <c r="R33"/>
  <c r="R30"/>
  <c r="R29"/>
  <c r="R28"/>
  <c r="R26"/>
  <c r="R25"/>
  <c r="U25"/>
  <c r="U45"/>
  <c r="R51" i="10" l="1"/>
  <c r="U51" s="1"/>
  <c r="R50"/>
  <c r="U50" s="1"/>
  <c r="R49"/>
  <c r="U49" s="1"/>
  <c r="R45"/>
  <c r="U45" s="1"/>
  <c r="R44"/>
  <c r="U44" s="1"/>
  <c r="U43"/>
  <c r="R38"/>
  <c r="U38" s="1"/>
  <c r="R37"/>
  <c r="U37" s="1"/>
  <c r="R36"/>
  <c r="U36" s="1"/>
  <c r="R35"/>
  <c r="U35" s="1"/>
  <c r="R34"/>
  <c r="R33"/>
  <c r="U33" s="1"/>
  <c r="R32"/>
  <c r="U32" s="1"/>
  <c r="R31"/>
  <c r="U31" s="1"/>
  <c r="R30"/>
  <c r="U30" s="1"/>
  <c r="R29"/>
  <c r="R28"/>
  <c r="U28" s="1"/>
  <c r="R27"/>
  <c r="U27" s="1"/>
  <c r="R26"/>
  <c r="U26" s="1"/>
  <c r="R25"/>
  <c r="R24"/>
  <c r="T34" i="5"/>
  <c r="U34" s="1"/>
  <c r="W34" s="1"/>
  <c r="T33"/>
  <c r="U33" s="1"/>
  <c r="W33" s="1"/>
  <c r="T32"/>
  <c r="U32" s="1"/>
  <c r="W32" s="1"/>
  <c r="T31"/>
  <c r="U31" s="1"/>
  <c r="W31" s="1"/>
  <c r="T30"/>
  <c r="U30" s="1"/>
  <c r="W30" s="1"/>
  <c r="T29"/>
  <c r="U29" s="1"/>
  <c r="W29" s="1"/>
  <c r="T28"/>
  <c r="U28" s="1"/>
  <c r="W28" s="1"/>
  <c r="T27"/>
  <c r="U27" s="1"/>
  <c r="W27" s="1"/>
  <c r="T26"/>
  <c r="U26" s="1"/>
  <c r="W26" s="1"/>
  <c r="T25"/>
  <c r="U25" s="1"/>
  <c r="W25" s="1"/>
  <c r="T24"/>
  <c r="U24" s="1"/>
  <c r="W24" s="1"/>
  <c r="T23"/>
  <c r="U23" s="1"/>
  <c r="W23" s="1"/>
  <c r="T22"/>
  <c r="U22" s="1"/>
  <c r="W22" s="1"/>
  <c r="T21"/>
  <c r="U21" s="1"/>
  <c r="W21" s="1"/>
  <c r="U41" i="4"/>
  <c r="V41" s="1"/>
  <c r="X41" s="1"/>
  <c r="U40"/>
  <c r="V40" s="1"/>
  <c r="X40" s="1"/>
  <c r="U39"/>
  <c r="V39" s="1"/>
  <c r="X39" s="1"/>
  <c r="U38"/>
  <c r="V38" s="1"/>
  <c r="X38" s="1"/>
  <c r="U37"/>
  <c r="V37" s="1"/>
  <c r="X37" s="1"/>
  <c r="U36"/>
  <c r="V36" s="1"/>
  <c r="X36" s="1"/>
  <c r="U35"/>
  <c r="V35" s="1"/>
  <c r="X35" s="1"/>
  <c r="U34"/>
  <c r="V34" s="1"/>
  <c r="X34" s="1"/>
  <c r="U33"/>
  <c r="V33" s="1"/>
  <c r="X33" s="1"/>
  <c r="U32"/>
  <c r="V32" s="1"/>
  <c r="X32" s="1"/>
  <c r="U31"/>
  <c r="V31" s="1"/>
  <c r="X31" s="1"/>
  <c r="U30"/>
  <c r="V30" s="1"/>
  <c r="X30" s="1"/>
  <c r="U29"/>
  <c r="V29" s="1"/>
  <c r="X29" s="1"/>
  <c r="U28"/>
  <c r="V28" s="1"/>
  <c r="X28" s="1"/>
  <c r="U27"/>
  <c r="V27" s="1"/>
  <c r="X27" s="1"/>
  <c r="U26"/>
  <c r="V26" s="1"/>
  <c r="X26" s="1"/>
  <c r="U25"/>
  <c r="V25" s="1"/>
  <c r="X25" s="1"/>
  <c r="U24"/>
  <c r="V24" s="1"/>
  <c r="X24" s="1"/>
  <c r="U23"/>
  <c r="V23" s="1"/>
  <c r="X23" s="1"/>
  <c r="U22"/>
  <c r="V22" s="1"/>
  <c r="X22" s="1"/>
  <c r="U21"/>
  <c r="V21" s="1"/>
  <c r="X21" s="1"/>
  <c r="R44" i="3"/>
  <c r="S44" s="1"/>
  <c r="U44" s="1"/>
  <c r="R43"/>
  <c r="S43" s="1"/>
  <c r="U43" s="1"/>
  <c r="R42"/>
  <c r="S42" s="1"/>
  <c r="U42" s="1"/>
  <c r="R41"/>
  <c r="S41" s="1"/>
  <c r="U41" s="1"/>
  <c r="R40"/>
  <c r="S40" s="1"/>
  <c r="U40" s="1"/>
  <c r="R39"/>
  <c r="S39" s="1"/>
  <c r="U39" s="1"/>
  <c r="R38"/>
  <c r="S38" s="1"/>
  <c r="U38" s="1"/>
  <c r="R37"/>
  <c r="S37" s="1"/>
  <c r="U37" s="1"/>
  <c r="R36"/>
  <c r="S36" s="1"/>
  <c r="U36" s="1"/>
  <c r="R35"/>
  <c r="S35" s="1"/>
  <c r="U35" s="1"/>
  <c r="R34"/>
  <c r="R33"/>
  <c r="S33" s="1"/>
  <c r="U33" s="1"/>
  <c r="R32"/>
  <c r="S32" s="1"/>
  <c r="U32" s="1"/>
  <c r="R31"/>
  <c r="S31" s="1"/>
  <c r="U31" s="1"/>
  <c r="R30"/>
  <c r="S30" s="1"/>
  <c r="U30" s="1"/>
  <c r="R29"/>
  <c r="S29" s="1"/>
  <c r="R28"/>
  <c r="S28" s="1"/>
  <c r="U28" s="1"/>
  <c r="R27"/>
  <c r="S27" s="1"/>
  <c r="U27" s="1"/>
  <c r="R26"/>
  <c r="S26" s="1"/>
  <c r="U26" s="1"/>
  <c r="R25"/>
  <c r="S25" s="1"/>
  <c r="U25" s="1"/>
  <c r="R24"/>
  <c r="S24" s="1"/>
  <c r="R44" i="2"/>
  <c r="S44" s="1"/>
  <c r="U44" s="1"/>
  <c r="R43"/>
  <c r="S43" s="1"/>
  <c r="U43" s="1"/>
  <c r="R42"/>
  <c r="S42" s="1"/>
  <c r="U42" s="1"/>
  <c r="R41"/>
  <c r="S41" s="1"/>
  <c r="U41" s="1"/>
  <c r="R40"/>
  <c r="S40" s="1"/>
  <c r="U40" s="1"/>
  <c r="R39"/>
  <c r="S39" s="1"/>
  <c r="U39" s="1"/>
  <c r="R38"/>
  <c r="S38" s="1"/>
  <c r="U38" s="1"/>
  <c r="R37"/>
  <c r="S37" s="1"/>
  <c r="U37" s="1"/>
  <c r="R36"/>
  <c r="S36" s="1"/>
  <c r="U36" s="1"/>
  <c r="R35"/>
  <c r="S35" s="1"/>
  <c r="U35" s="1"/>
  <c r="R34"/>
  <c r="R33"/>
  <c r="S33" s="1"/>
  <c r="U33" s="1"/>
  <c r="R32"/>
  <c r="S32" s="1"/>
  <c r="U32" s="1"/>
  <c r="R31"/>
  <c r="S31" s="1"/>
  <c r="U31" s="1"/>
  <c r="R30"/>
  <c r="S30" s="1"/>
  <c r="U30" s="1"/>
  <c r="R29"/>
  <c r="S29" s="1"/>
  <c r="U29" s="1"/>
  <c r="R28"/>
  <c r="S28" s="1"/>
  <c r="U28" s="1"/>
  <c r="R27"/>
  <c r="S27" s="1"/>
  <c r="U27" s="1"/>
  <c r="R26"/>
  <c r="S26" s="1"/>
  <c r="U26" s="1"/>
  <c r="R25"/>
  <c r="S25" s="1"/>
  <c r="U25" s="1"/>
  <c r="R24"/>
  <c r="U47" i="1"/>
  <c r="U46"/>
  <c r="R45"/>
  <c r="U44"/>
  <c r="U43"/>
  <c r="U42"/>
  <c r="U41"/>
  <c r="U40"/>
  <c r="U38"/>
  <c r="U37"/>
  <c r="U36"/>
  <c r="U35"/>
  <c r="U34"/>
  <c r="U33"/>
  <c r="U30"/>
  <c r="U29"/>
  <c r="U28"/>
  <c r="U27"/>
  <c r="R27"/>
  <c r="U26"/>
  <c r="U48" l="1"/>
  <c r="U49" s="1"/>
  <c r="S24" i="2"/>
  <c r="U24" s="1"/>
  <c r="U45" s="1"/>
  <c r="U46" s="1"/>
  <c r="S24" i="10"/>
  <c r="U24" s="1"/>
  <c r="X42" i="4"/>
  <c r="X43" s="1"/>
  <c r="W35" i="5"/>
  <c r="W36" s="1"/>
  <c r="U24" i="3"/>
  <c r="U45" s="1"/>
  <c r="U46" s="1"/>
</calcChain>
</file>

<file path=xl/sharedStrings.xml><?xml version="1.0" encoding="utf-8"?>
<sst xmlns="http://schemas.openxmlformats.org/spreadsheetml/2006/main" count="1222" uniqueCount="255">
  <si>
    <t>Утверждаю</t>
  </si>
  <si>
    <t>КОДЫ</t>
  </si>
  <si>
    <t>Руководитель     ____________         _______________________</t>
  </si>
  <si>
    <t>Смирнова Е.А.</t>
  </si>
  <si>
    <t>0504202</t>
  </si>
  <si>
    <t>учреждения            (подпись)               (расшифровка подписи)</t>
  </si>
  <si>
    <r>
      <t xml:space="preserve"> Меню-требование на выдачу продуктов питания  N</t>
    </r>
    <r>
      <rPr>
        <sz val="9"/>
        <rFont val="Arial Cyr"/>
        <family val="2"/>
        <charset val="204"/>
      </rPr>
      <t xml:space="preserve"> ___1____</t>
    </r>
  </si>
  <si>
    <t>"_______"     _________________   200 ___  г.</t>
  </si>
  <si>
    <t>Коды категорий довольствующихся</t>
  </si>
  <si>
    <t>Плановая</t>
  </si>
  <si>
    <t>Количество до-</t>
  </si>
  <si>
    <t>Плановая сто-</t>
  </si>
  <si>
    <t>(группы)</t>
  </si>
  <si>
    <t>стоимость</t>
  </si>
  <si>
    <t>вольствующихся</t>
  </si>
  <si>
    <t>имость на всех</t>
  </si>
  <si>
    <t>Фактическая</t>
  </si>
  <si>
    <t>суммарных</t>
  </si>
  <si>
    <t>по плановой</t>
  </si>
  <si>
    <t>одного дня,</t>
  </si>
  <si>
    <t>по плановой сто-</t>
  </si>
  <si>
    <t>довольствую-</t>
  </si>
  <si>
    <t>стоимость,</t>
  </si>
  <si>
    <t>категорий</t>
  </si>
  <si>
    <t>стоимости</t>
  </si>
  <si>
    <t>руб</t>
  </si>
  <si>
    <t>имости одного дня</t>
  </si>
  <si>
    <t>щихся,</t>
  </si>
  <si>
    <t>одного дня</t>
  </si>
  <si>
    <t>Учреждение</t>
  </si>
  <si>
    <t>Структурное подразделение     _____________________________________</t>
  </si>
  <si>
    <t>Д/ясли</t>
  </si>
  <si>
    <t>Материально ответственное лицо  __________________________________</t>
  </si>
  <si>
    <t>Всего</t>
  </si>
  <si>
    <t>Количество продуктов питания, подлежащих закладке</t>
  </si>
  <si>
    <t>Расход продуктов</t>
  </si>
  <si>
    <t>Еди-</t>
  </si>
  <si>
    <t>З А В Т Р А К</t>
  </si>
  <si>
    <t>О  Б  Е  Д</t>
  </si>
  <si>
    <t>П О Л Д Н И К</t>
  </si>
  <si>
    <t>питания (количество)</t>
  </si>
  <si>
    <t>ницa</t>
  </si>
  <si>
    <t>на 1 чел</t>
  </si>
  <si>
    <t>цена</t>
  </si>
  <si>
    <t>сумма</t>
  </si>
  <si>
    <t>наименование</t>
  </si>
  <si>
    <t>код</t>
  </si>
  <si>
    <t>изме-</t>
  </si>
  <si>
    <t>рения</t>
  </si>
  <si>
    <t>Выход - вес порций</t>
  </si>
  <si>
    <t>гр</t>
  </si>
  <si>
    <t>Повар            ______________     ____________________</t>
  </si>
  <si>
    <t>Курдюкова Т.В.</t>
  </si>
  <si>
    <t>Бухгалтер  ______________     ______________________</t>
  </si>
  <si>
    <t>Фалалеева Г.Н.</t>
  </si>
  <si>
    <t>(подпись)          (расшифровка подписи)</t>
  </si>
  <si>
    <t>(подпись)             (расшифровка подписи)</t>
  </si>
  <si>
    <t>Кладовщик    ______________     ____________________</t>
  </si>
  <si>
    <t>фалалеева Н.В.</t>
  </si>
  <si>
    <t>Смирнова Е.А,</t>
  </si>
  <si>
    <t>на "  ___02.03.2015г.__  " __________________     2015_  года</t>
  </si>
  <si>
    <t>05.03.2015г.</t>
  </si>
  <si>
    <t>бутерброд с маслом</t>
  </si>
  <si>
    <t>каша манная</t>
  </si>
  <si>
    <t>какао</t>
  </si>
  <si>
    <t>хлеб витаминный</t>
  </si>
  <si>
    <t>хлеб ржаной</t>
  </si>
  <si>
    <t>суп гороховый с гренками</t>
  </si>
  <si>
    <t>макароны с маслом</t>
  </si>
  <si>
    <t>гуляш</t>
  </si>
  <si>
    <t>кисель</t>
  </si>
  <si>
    <t>булочка венская</t>
  </si>
  <si>
    <t>чай</t>
  </si>
  <si>
    <t>масло сливочное</t>
  </si>
  <si>
    <t>молоко пастеризоанное</t>
  </si>
  <si>
    <t>сахар</t>
  </si>
  <si>
    <t>манка</t>
  </si>
  <si>
    <t>картофель</t>
  </si>
  <si>
    <t>лук</t>
  </si>
  <si>
    <t>морковь</t>
  </si>
  <si>
    <t>горох</t>
  </si>
  <si>
    <t>мясо говядина</t>
  </si>
  <si>
    <t>мука пшеничная</t>
  </si>
  <si>
    <t>дрожжи</t>
  </si>
  <si>
    <t>макаронные изделия</t>
  </si>
  <si>
    <t>хлеб пшеничный</t>
  </si>
  <si>
    <t>соль</t>
  </si>
  <si>
    <r>
      <t xml:space="preserve"> Меню-требование на выдачу продуктов питания  N</t>
    </r>
    <r>
      <rPr>
        <sz val="9"/>
        <rFont val="Arial Cyr"/>
        <family val="2"/>
        <charset val="204"/>
      </rPr>
      <t xml:space="preserve"> ___</t>
    </r>
  </si>
  <si>
    <t>06.03.2015г.</t>
  </si>
  <si>
    <t>суп молочный</t>
  </si>
  <si>
    <t>борщ со сметаной</t>
  </si>
  <si>
    <t>плов с мясом</t>
  </si>
  <si>
    <t>рогалик сповидлом</t>
  </si>
  <si>
    <t>молоко пастер.</t>
  </si>
  <si>
    <t>макаронные издел.</t>
  </si>
  <si>
    <t>капуста свежая</t>
  </si>
  <si>
    <t>свекла</t>
  </si>
  <si>
    <t>сметана</t>
  </si>
  <si>
    <t>рис</t>
  </si>
  <si>
    <t>рогалик с повидлом</t>
  </si>
  <si>
    <t>Руководитель     ____________         _Смирнова Е.А.</t>
  </si>
  <si>
    <r>
      <t xml:space="preserve"> Меню-требование на выдачу продуктов питания  N</t>
    </r>
    <r>
      <rPr>
        <sz val="11"/>
        <rFont val="Arial Cyr"/>
        <family val="2"/>
        <charset val="204"/>
      </rPr>
      <t xml:space="preserve"> _______</t>
    </r>
  </si>
  <si>
    <t>1-4 класс</t>
  </si>
  <si>
    <t>10.03.2015г</t>
  </si>
  <si>
    <t>Продукты питания</t>
  </si>
  <si>
    <t>Ед.</t>
  </si>
  <si>
    <t>З  А  В  Т  Р  А  К</t>
  </si>
  <si>
    <t>россольник со сметаной</t>
  </si>
  <si>
    <t>рис отварной</t>
  </si>
  <si>
    <t>кура отварная</t>
  </si>
  <si>
    <t>компот</t>
  </si>
  <si>
    <t>булочка Венская</t>
  </si>
  <si>
    <t>на 1 ч.</t>
  </si>
  <si>
    <t>Масло сливочное</t>
  </si>
  <si>
    <t>молоко</t>
  </si>
  <si>
    <t>кура</t>
  </si>
  <si>
    <t>огурцы консервир.</t>
  </si>
  <si>
    <t>перловка</t>
  </si>
  <si>
    <t>Рис</t>
  </si>
  <si>
    <t>Соль</t>
  </si>
  <si>
    <t>Сахарный песок</t>
  </si>
  <si>
    <t>сухофрукты</t>
  </si>
  <si>
    <t>Картофель</t>
  </si>
  <si>
    <t>Лук</t>
  </si>
  <si>
    <t>Морковь</t>
  </si>
  <si>
    <t>Хлеб пшеничный</t>
  </si>
  <si>
    <t>мука</t>
  </si>
  <si>
    <t>ИТОГО</t>
  </si>
  <si>
    <t>Врач  (диетсестра)            ______________     ____________________</t>
  </si>
  <si>
    <t>"_______"     _________________   20 ___  г.</t>
  </si>
  <si>
    <t>5-11 класс</t>
  </si>
  <si>
    <t>04.03.2015 г.</t>
  </si>
  <si>
    <t>Количество продуктов питания,подлежащих закладке</t>
  </si>
  <si>
    <t>завтрак</t>
  </si>
  <si>
    <t>каша  манная</t>
  </si>
  <si>
    <t>хлеб  ржаной</t>
  </si>
  <si>
    <t>молоко пастериз</t>
  </si>
  <si>
    <t>.масло сливочное</t>
  </si>
  <si>
    <t>Бухгалтер</t>
  </si>
  <si>
    <t>Повар</t>
  </si>
  <si>
    <t>______________     ____________________</t>
  </si>
  <si>
    <t>Постникова Н.М.</t>
  </si>
  <si>
    <t>(подпись)</t>
  </si>
  <si>
    <t>(расшифровка подписи)</t>
  </si>
  <si>
    <t>Кладовщик</t>
  </si>
  <si>
    <t>Фалалеева Н.В.</t>
  </si>
  <si>
    <t>Персонал</t>
  </si>
  <si>
    <r>
      <t xml:space="preserve">                                              Форма   299 </t>
    </r>
    <r>
      <rPr>
        <b/>
        <i/>
        <sz val="8"/>
        <rFont val="Arial Cyr"/>
        <family val="2"/>
        <charset val="204"/>
      </rPr>
      <t xml:space="preserve"> </t>
    </r>
    <r>
      <rPr>
        <sz val="8"/>
        <rFont val="Arial Cyr"/>
        <family val="2"/>
        <charset val="204"/>
      </rPr>
      <t>по ОКУД</t>
    </r>
  </si>
  <si>
    <t>Форма по ОКУД</t>
  </si>
  <si>
    <t>(количество</t>
  </si>
  <si>
    <t>человек)</t>
  </si>
  <si>
    <t>на "  _____  " __________________     200 ___  года</t>
  </si>
  <si>
    <t>Дата</t>
  </si>
  <si>
    <t>Учреждение    _______________________________________________________________________________________</t>
  </si>
  <si>
    <t>по ОКПО</t>
  </si>
  <si>
    <t>У  Ж  И  Н</t>
  </si>
  <si>
    <t>для обслуживающего</t>
  </si>
  <si>
    <t>персонала</t>
  </si>
  <si>
    <t>операция</t>
  </si>
  <si>
    <t>на довольст-</t>
  </si>
  <si>
    <t>на пер-</t>
  </si>
  <si>
    <t>вующихся</t>
  </si>
  <si>
    <t>сонал</t>
  </si>
  <si>
    <t>Количество порций</t>
  </si>
  <si>
    <t>Мясо (говядина, баранина)</t>
  </si>
  <si>
    <t>Свинина</t>
  </si>
  <si>
    <t>Птица</t>
  </si>
  <si>
    <t>Субпродукты мясные (печень, почки, язык, мозги)</t>
  </si>
  <si>
    <t>Колбаса вареная</t>
  </si>
  <si>
    <t>Сардельки, сосиски</t>
  </si>
  <si>
    <t>Свежая рыба</t>
  </si>
  <si>
    <t>Сельди</t>
  </si>
  <si>
    <t>Масло топленое</t>
  </si>
  <si>
    <t>Маргарин</t>
  </si>
  <si>
    <t>Масло растительное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</si>
  <si>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</si>
  <si>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</si>
  <si>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</si>
  <si>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</si>
  <si>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</si>
  <si>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</si>
  <si>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</si>
  <si>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</si>
  <si>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</si>
  <si>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>Форма 0504202   с.2</t>
  </si>
  <si>
    <t>подлежащих закладке</t>
  </si>
  <si>
    <t>Крахмал</t>
  </si>
  <si>
    <t>Крупа гречневая</t>
  </si>
  <si>
    <t>Крупа манная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</si>
  <si>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</si>
  <si>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</si>
  <si>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</si>
  <si>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</si>
  <si>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</si>
  <si>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</si>
  <si>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Варенье, джем</t>
  </si>
  <si>
    <t>Повидло разное</t>
  </si>
  <si>
    <t>Конфеты фруктово- ягодные</t>
  </si>
  <si>
    <t>Печенье разное</t>
  </si>
  <si>
    <t>Компот (сухофрукты)</t>
  </si>
  <si>
    <t>Кисель сухой</t>
  </si>
  <si>
    <t>Яблоки</t>
  </si>
  <si>
    <t>Капуста свежая и квашеная</t>
  </si>
  <si>
    <t>Огурцы</t>
  </si>
  <si>
    <t>Свекла</t>
  </si>
  <si>
    <t>Хлеб ржаной</t>
  </si>
  <si>
    <t>Кофе</t>
  </si>
  <si>
    <t>Чай</t>
  </si>
  <si>
    <t>яйцо</t>
  </si>
  <si>
    <t xml:space="preserve"> </t>
  </si>
  <si>
    <t>МКОУ " Кордюковская СОШ "</t>
  </si>
  <si>
    <t xml:space="preserve">На   </t>
  </si>
  <si>
    <t xml:space="preserve">Летне-оздоров.пл-ка                   </t>
  </si>
  <si>
    <t>томат.паста</t>
  </si>
  <si>
    <t>масло растит.</t>
  </si>
  <si>
    <t>Фалалеева К.В.</t>
  </si>
  <si>
    <t xml:space="preserve">молоко </t>
  </si>
  <si>
    <t>капуста</t>
  </si>
  <si>
    <t>борщ  с курой со сметаной</t>
  </si>
  <si>
    <r>
      <t xml:space="preserve"> Меню-требование на выдачу продуктов питания  N</t>
    </r>
    <r>
      <rPr>
        <sz val="12"/>
        <rFont val="Arial"/>
        <family val="2"/>
        <charset val="204"/>
      </rPr>
      <t xml:space="preserve"> </t>
    </r>
  </si>
  <si>
    <t>" 26 "  июнь  2021 г.</t>
  </si>
  <si>
    <t>26.06.2021 г.</t>
  </si>
  <si>
    <t>печенье "Минутка"</t>
  </si>
  <si>
    <t xml:space="preserve">омлет </t>
  </si>
  <si>
    <t>рис отварная</t>
  </si>
  <si>
    <t>тефтели мясные в соусе</t>
  </si>
  <si>
    <t>мороженое пломбир</t>
  </si>
  <si>
    <t>рис длинозерный</t>
  </si>
  <si>
    <t>мясо</t>
  </si>
  <si>
    <t>пломбир сливочный</t>
  </si>
  <si>
    <r>
      <t xml:space="preserve"> Меню-требование на выдачу продуктов питания  N</t>
    </r>
    <r>
      <rPr>
        <sz val="11"/>
        <rFont val="Arial Cyr"/>
        <family val="2"/>
        <charset val="204"/>
      </rPr>
      <t xml:space="preserve"> </t>
    </r>
  </si>
  <si>
    <t>Руководитель     ____________  .</t>
  </si>
  <si>
    <t>Трапезникова Ю Г</t>
  </si>
  <si>
    <t>Васнина С А</t>
  </si>
  <si>
    <t>Глушкова О С</t>
  </si>
  <si>
    <t>группа</t>
  </si>
  <si>
    <t>лук репчатый</t>
  </si>
  <si>
    <t>масло растительное</t>
  </si>
  <si>
    <t>хлеб</t>
  </si>
  <si>
    <t>капуста тушеная</t>
  </si>
  <si>
    <t>д/сад</t>
  </si>
  <si>
    <t>вафли</t>
  </si>
  <si>
    <t>111,,69</t>
  </si>
  <si>
    <t>хлеб с маслом</t>
  </si>
  <si>
    <t>мясо отварное</t>
  </si>
  <si>
    <t>компот из сухофруктов</t>
  </si>
  <si>
    <t>яйцо вареное</t>
  </si>
  <si>
    <t>03 апреля 2025г.</t>
  </si>
  <si>
    <t>03 04 2025г.</t>
  </si>
  <si>
    <t>каша рисовая</t>
  </si>
  <si>
    <t>рис круглый</t>
  </si>
  <si>
    <t>суп гороховый</t>
  </si>
  <si>
    <t>яблоки</t>
  </si>
  <si>
    <t>лавровый лист</t>
  </si>
  <si>
    <t>конфеты</t>
  </si>
</sst>
</file>

<file path=xl/styles.xml><?xml version="1.0" encoding="utf-8"?>
<styleSheet xmlns="http://schemas.openxmlformats.org/spreadsheetml/2006/main">
  <numFmts count="1">
    <numFmt numFmtId="164" formatCode="0.000"/>
  </numFmts>
  <fonts count="22">
    <font>
      <sz val="10"/>
      <name val="SimSun"/>
      <family val="2"/>
      <charset val="204"/>
    </font>
    <font>
      <sz val="11"/>
      <name val="Pragmatica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sz val="9"/>
      <name val="Arial Cyr"/>
      <family val="2"/>
      <charset val="204"/>
    </font>
    <font>
      <sz val="10"/>
      <name val="Pragmatica"/>
    </font>
    <font>
      <sz val="9"/>
      <name val="Pragmatica"/>
    </font>
    <font>
      <b/>
      <sz val="9"/>
      <name val="Arial Cyr"/>
      <family val="2"/>
      <charset val="204"/>
    </font>
    <font>
      <sz val="9"/>
      <name val="Pragmatica"/>
      <charset val="204"/>
    </font>
    <font>
      <sz val="9"/>
      <name val="Arial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Pragmatica"/>
    </font>
    <font>
      <b/>
      <sz val="9"/>
      <name val="Pragmatica"/>
    </font>
    <font>
      <sz val="8"/>
      <name val="Pragmatica"/>
    </font>
    <font>
      <b/>
      <i/>
      <sz val="8"/>
      <name val="Arial Cyr"/>
      <family val="2"/>
      <charset val="204"/>
    </font>
    <font>
      <sz val="8"/>
      <name val="Pragmatica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 Cyr"/>
      <family val="2"/>
      <charset val="204"/>
    </font>
    <font>
      <sz val="10"/>
      <name val="Pragmatica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DBEEF4"/>
        <bgColor rgb="FFDCE6F2"/>
      </patternFill>
    </fill>
    <fill>
      <patternFill patternType="solid">
        <fgColor rgb="FFDCE6F2"/>
        <bgColor rgb="FFDBEEF4"/>
      </patternFill>
    </fill>
  </fills>
  <borders count="6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403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/>
    <xf numFmtId="0" fontId="4" fillId="0" borderId="0" xfId="0" applyFont="1" applyBorder="1"/>
    <xf numFmtId="0" fontId="4" fillId="0" borderId="0" xfId="0" applyFont="1"/>
    <xf numFmtId="0" fontId="6" fillId="0" borderId="0" xfId="0" applyFo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7" fillId="0" borderId="0" xfId="0" applyFont="1"/>
    <xf numFmtId="0" fontId="6" fillId="0" borderId="3" xfId="0" applyFont="1" applyBorder="1"/>
    <xf numFmtId="0" fontId="6" fillId="0" borderId="4" xfId="0" applyFont="1" applyBorder="1"/>
    <xf numFmtId="49" fontId="4" fillId="0" borderId="5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0" fontId="6" fillId="0" borderId="7" xfId="0" applyFont="1" applyBorder="1"/>
    <xf numFmtId="0" fontId="6" fillId="0" borderId="8" xfId="0" applyFont="1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 applyAlignment="1"/>
    <xf numFmtId="0" fontId="6" fillId="0" borderId="16" xfId="0" applyFont="1" applyBorder="1"/>
    <xf numFmtId="0" fontId="6" fillId="0" borderId="17" xfId="0" applyFont="1" applyBorder="1"/>
    <xf numFmtId="0" fontId="6" fillId="0" borderId="18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" xfId="0" applyFont="1" applyBorder="1"/>
    <xf numFmtId="0" fontId="8" fillId="0" borderId="19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/>
    <xf numFmtId="0" fontId="6" fillId="0" borderId="12" xfId="0" applyFont="1" applyBorder="1"/>
    <xf numFmtId="0" fontId="6" fillId="0" borderId="6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23" xfId="0" applyFont="1" applyBorder="1"/>
    <xf numFmtId="0" fontId="6" fillId="0" borderId="21" xfId="0" applyFont="1" applyBorder="1"/>
    <xf numFmtId="0" fontId="4" fillId="0" borderId="24" xfId="0" applyFont="1" applyBorder="1"/>
    <xf numFmtId="0" fontId="4" fillId="0" borderId="25" xfId="0" applyFont="1" applyBorder="1"/>
    <xf numFmtId="0" fontId="4" fillId="0" borderId="26" xfId="0" applyFont="1" applyBorder="1"/>
    <xf numFmtId="0" fontId="4" fillId="0" borderId="27" xfId="0" applyFont="1" applyBorder="1"/>
    <xf numFmtId="0" fontId="6" fillId="0" borderId="25" xfId="0" applyFont="1" applyBorder="1"/>
    <xf numFmtId="0" fontId="4" fillId="0" borderId="28" xfId="0" applyFont="1" applyBorder="1"/>
    <xf numFmtId="0" fontId="4" fillId="0" borderId="29" xfId="0" applyFont="1" applyBorder="1"/>
    <xf numFmtId="0" fontId="4" fillId="0" borderId="30" xfId="0" applyFont="1" applyBorder="1"/>
    <xf numFmtId="0" fontId="4" fillId="0" borderId="31" xfId="0" applyFont="1" applyBorder="1"/>
    <xf numFmtId="0" fontId="6" fillId="0" borderId="0" xfId="0" applyFont="1" applyBorder="1"/>
    <xf numFmtId="0" fontId="4" fillId="0" borderId="32" xfId="0" applyFont="1" applyBorder="1"/>
    <xf numFmtId="0" fontId="4" fillId="0" borderId="19" xfId="0" applyFont="1" applyBorder="1"/>
    <xf numFmtId="0" fontId="4" fillId="0" borderId="1" xfId="0" applyFont="1" applyBorder="1"/>
    <xf numFmtId="0" fontId="4" fillId="0" borderId="33" xfId="0" applyFont="1" applyBorder="1"/>
    <xf numFmtId="0" fontId="6" fillId="0" borderId="19" xfId="0" applyFont="1" applyBorder="1"/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8" fillId="0" borderId="2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/>
    </xf>
    <xf numFmtId="0" fontId="4" fillId="0" borderId="38" xfId="0" applyFont="1" applyBorder="1" applyAlignment="1">
      <alignment horizontal="left" wrapText="1"/>
    </xf>
    <xf numFmtId="0" fontId="4" fillId="0" borderId="38" xfId="0" applyFont="1" applyBorder="1"/>
    <xf numFmtId="0" fontId="4" fillId="0" borderId="39" xfId="0" applyFont="1" applyBorder="1"/>
    <xf numFmtId="0" fontId="4" fillId="2" borderId="37" xfId="0" applyFont="1" applyFill="1" applyBorder="1"/>
    <xf numFmtId="0" fontId="4" fillId="3" borderId="40" xfId="0" applyFont="1" applyFill="1" applyBorder="1"/>
    <xf numFmtId="0" fontId="4" fillId="0" borderId="36" xfId="0" applyFont="1" applyBorder="1"/>
    <xf numFmtId="2" fontId="6" fillId="3" borderId="36" xfId="0" applyNumberFormat="1" applyFont="1" applyFill="1" applyBorder="1"/>
    <xf numFmtId="0" fontId="4" fillId="0" borderId="16" xfId="0" applyFont="1" applyBorder="1" applyAlignment="1">
      <alignment horizontal="left" wrapText="1"/>
    </xf>
    <xf numFmtId="0" fontId="4" fillId="0" borderId="16" xfId="0" applyFont="1" applyBorder="1"/>
    <xf numFmtId="0" fontId="4" fillId="0" borderId="37" xfId="0" applyFont="1" applyBorder="1"/>
    <xf numFmtId="0" fontId="4" fillId="0" borderId="14" xfId="0" applyFont="1" applyBorder="1" applyAlignment="1">
      <alignment horizontal="left" wrapText="1"/>
    </xf>
    <xf numFmtId="0" fontId="4" fillId="0" borderId="26" xfId="0" applyFont="1" applyBorder="1" applyAlignment="1">
      <alignment horizontal="left" wrapText="1"/>
    </xf>
    <xf numFmtId="0" fontId="4" fillId="0" borderId="14" xfId="0" applyFont="1" applyBorder="1" applyAlignment="1">
      <alignment horizontal="left"/>
    </xf>
    <xf numFmtId="0" fontId="10" fillId="0" borderId="0" xfId="0" applyFont="1" applyBorder="1"/>
    <xf numFmtId="0" fontId="10" fillId="0" borderId="0" xfId="0" applyFont="1"/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0" fillId="0" borderId="14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1" fillId="0" borderId="0" xfId="0" applyFont="1"/>
    <xf numFmtId="0" fontId="5" fillId="0" borderId="14" xfId="0" applyFont="1" applyBorder="1"/>
    <xf numFmtId="0" fontId="11" fillId="0" borderId="0" xfId="0" applyFont="1" applyBorder="1"/>
    <xf numFmtId="0" fontId="11" fillId="0" borderId="12" xfId="0" applyFont="1" applyBorder="1"/>
    <xf numFmtId="0" fontId="4" fillId="0" borderId="9" xfId="0" applyFont="1" applyBorder="1"/>
    <xf numFmtId="49" fontId="4" fillId="0" borderId="14" xfId="0" applyNumberFormat="1" applyFont="1" applyBorder="1" applyAlignment="1">
      <alignment horizontal="center"/>
    </xf>
    <xf numFmtId="0" fontId="6" fillId="0" borderId="14" xfId="0" applyFont="1" applyBorder="1"/>
    <xf numFmtId="0" fontId="4" fillId="0" borderId="0" xfId="0" applyFont="1" applyBorder="1" applyAlignment="1"/>
    <xf numFmtId="0" fontId="6" fillId="0" borderId="9" xfId="0" applyFont="1" applyBorder="1"/>
    <xf numFmtId="0" fontId="6" fillId="0" borderId="33" xfId="0" applyFont="1" applyBorder="1"/>
    <xf numFmtId="49" fontId="4" fillId="0" borderId="12" xfId="0" applyNumberFormat="1" applyFont="1" applyBorder="1" applyAlignment="1">
      <alignment horizontal="center"/>
    </xf>
    <xf numFmtId="0" fontId="4" fillId="0" borderId="41" xfId="0" applyFont="1" applyBorder="1"/>
    <xf numFmtId="0" fontId="6" fillId="0" borderId="26" xfId="0" applyFont="1" applyBorder="1"/>
    <xf numFmtId="0" fontId="4" fillId="0" borderId="4" xfId="0" applyFont="1" applyBorder="1"/>
    <xf numFmtId="0" fontId="6" fillId="0" borderId="30" xfId="0" applyFont="1" applyBorder="1"/>
    <xf numFmtId="0" fontId="4" fillId="0" borderId="42" xfId="0" applyFont="1" applyBorder="1"/>
    <xf numFmtId="0" fontId="4" fillId="0" borderId="25" xfId="0" applyFont="1" applyBorder="1" applyAlignment="1">
      <alignment horizontal="left"/>
    </xf>
    <xf numFmtId="0" fontId="4" fillId="0" borderId="26" xfId="0" applyFont="1" applyBorder="1" applyAlignment="1">
      <alignment horizontal="center"/>
    </xf>
    <xf numFmtId="0" fontId="4" fillId="2" borderId="16" xfId="0" applyFont="1" applyFill="1" applyBorder="1"/>
    <xf numFmtId="2" fontId="4" fillId="2" borderId="16" xfId="0" applyNumberFormat="1" applyFont="1" applyFill="1" applyBorder="1"/>
    <xf numFmtId="0" fontId="4" fillId="0" borderId="16" xfId="0" applyFont="1" applyBorder="1" applyAlignment="1">
      <alignment horizontal="left"/>
    </xf>
    <xf numFmtId="164" fontId="4" fillId="0" borderId="16" xfId="0" applyNumberFormat="1" applyFont="1" applyBorder="1"/>
    <xf numFmtId="0" fontId="4" fillId="2" borderId="36" xfId="0" applyFont="1" applyFill="1" applyBorder="1"/>
    <xf numFmtId="0" fontId="11" fillId="0" borderId="14" xfId="0" applyFont="1" applyBorder="1" applyAlignment="1">
      <alignment horizontal="left"/>
    </xf>
    <xf numFmtId="2" fontId="4" fillId="2" borderId="36" xfId="0" applyNumberFormat="1" applyFont="1" applyFill="1" applyBorder="1"/>
    <xf numFmtId="0" fontId="4" fillId="0" borderId="44" xfId="0" applyFont="1" applyBorder="1" applyAlignment="1">
      <alignment horizontal="center"/>
    </xf>
    <xf numFmtId="0" fontId="4" fillId="0" borderId="45" xfId="0" applyFont="1" applyBorder="1"/>
    <xf numFmtId="0" fontId="4" fillId="0" borderId="46" xfId="0" applyFont="1" applyBorder="1"/>
    <xf numFmtId="0" fontId="13" fillId="0" borderId="51" xfId="0" applyFont="1" applyBorder="1"/>
    <xf numFmtId="0" fontId="13" fillId="0" borderId="0" xfId="0" applyFont="1" applyBorder="1"/>
    <xf numFmtId="0" fontId="13" fillId="0" borderId="52" xfId="0" applyFont="1" applyBorder="1"/>
    <xf numFmtId="0" fontId="4" fillId="0" borderId="51" xfId="0" applyFont="1" applyBorder="1" applyAlignment="1"/>
    <xf numFmtId="0" fontId="6" fillId="0" borderId="52" xfId="0" applyFont="1" applyBorder="1"/>
    <xf numFmtId="0" fontId="13" fillId="0" borderId="54" xfId="0" applyFont="1" applyBorder="1"/>
    <xf numFmtId="0" fontId="13" fillId="0" borderId="9" xfId="0" applyFont="1" applyBorder="1"/>
    <xf numFmtId="0" fontId="13" fillId="0" borderId="55" xfId="0" applyFont="1" applyBorder="1"/>
    <xf numFmtId="49" fontId="7" fillId="0" borderId="56" xfId="0" applyNumberFormat="1" applyFont="1" applyBorder="1" applyAlignment="1">
      <alignment horizontal="center"/>
    </xf>
    <xf numFmtId="49" fontId="7" fillId="0" borderId="12" xfId="0" applyNumberFormat="1" applyFont="1" applyBorder="1" applyAlignment="1">
      <alignment horizontal="center"/>
    </xf>
    <xf numFmtId="49" fontId="7" fillId="0" borderId="57" xfId="0" applyNumberFormat="1" applyFont="1" applyBorder="1" applyAlignment="1">
      <alignment horizontal="center"/>
    </xf>
    <xf numFmtId="0" fontId="6" fillId="0" borderId="45" xfId="0" applyFont="1" applyBorder="1"/>
    <xf numFmtId="0" fontId="13" fillId="0" borderId="58" xfId="0" applyFont="1" applyBorder="1"/>
    <xf numFmtId="0" fontId="13" fillId="0" borderId="59" xfId="0" applyFont="1" applyBorder="1"/>
    <xf numFmtId="0" fontId="13" fillId="0" borderId="60" xfId="0" applyFont="1" applyBorder="1"/>
    <xf numFmtId="0" fontId="6" fillId="0" borderId="27" xfId="0" applyFont="1" applyBorder="1"/>
    <xf numFmtId="0" fontId="6" fillId="0" borderId="61" xfId="0" applyFont="1" applyBorder="1"/>
    <xf numFmtId="0" fontId="14" fillId="0" borderId="61" xfId="0" applyFont="1" applyBorder="1"/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wrapText="1"/>
    </xf>
    <xf numFmtId="0" fontId="6" fillId="0" borderId="59" xfId="0" applyFont="1" applyBorder="1"/>
    <xf numFmtId="0" fontId="11" fillId="0" borderId="9" xfId="0" applyFont="1" applyBorder="1" applyAlignment="1">
      <alignment horizontal="center"/>
    </xf>
    <xf numFmtId="0" fontId="11" fillId="0" borderId="10" xfId="0" applyFont="1" applyBorder="1"/>
    <xf numFmtId="0" fontId="11" fillId="0" borderId="9" xfId="0" applyFont="1" applyBorder="1"/>
    <xf numFmtId="0" fontId="11" fillId="0" borderId="11" xfId="0" applyFont="1" applyBorder="1"/>
    <xf numFmtId="0" fontId="11" fillId="0" borderId="12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11" fillId="0" borderId="14" xfId="0" applyFont="1" applyBorder="1" applyAlignment="1">
      <alignment horizontal="center"/>
    </xf>
    <xf numFmtId="0" fontId="11" fillId="0" borderId="13" xfId="0" applyFont="1" applyBorder="1"/>
    <xf numFmtId="49" fontId="11" fillId="0" borderId="5" xfId="0" applyNumberFormat="1" applyFont="1" applyBorder="1" applyAlignment="1">
      <alignment horizontal="center"/>
    </xf>
    <xf numFmtId="49" fontId="11" fillId="0" borderId="6" xfId="0" applyNumberFormat="1" applyFont="1" applyBorder="1" applyAlignment="1">
      <alignment horizontal="center"/>
    </xf>
    <xf numFmtId="0" fontId="11" fillId="0" borderId="14" xfId="0" applyFont="1" applyBorder="1"/>
    <xf numFmtId="0" fontId="11" fillId="0" borderId="0" xfId="0" applyFont="1" applyBorder="1" applyAlignment="1"/>
    <xf numFmtId="0" fontId="5" fillId="0" borderId="7" xfId="0" applyFont="1" applyBorder="1"/>
    <xf numFmtId="0" fontId="5" fillId="0" borderId="8" xfId="0" applyFont="1" applyBorder="1"/>
    <xf numFmtId="0" fontId="16" fillId="0" borderId="11" xfId="0" applyFont="1" applyBorder="1" applyAlignment="1">
      <alignment horizontal="center" vertical="center"/>
    </xf>
    <xf numFmtId="0" fontId="5" fillId="0" borderId="1" xfId="0" applyFont="1" applyBorder="1"/>
    <xf numFmtId="0" fontId="16" fillId="0" borderId="19" xfId="0" applyFont="1" applyBorder="1" applyAlignment="1">
      <alignment horizontal="center"/>
    </xf>
    <xf numFmtId="0" fontId="5" fillId="0" borderId="33" xfId="0" applyFont="1" applyBorder="1"/>
    <xf numFmtId="0" fontId="11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0" xfId="0" applyFont="1" applyBorder="1"/>
    <xf numFmtId="0" fontId="11" fillId="0" borderId="21" xfId="0" applyFont="1" applyBorder="1"/>
    <xf numFmtId="0" fontId="11" fillId="0" borderId="22" xfId="0" applyFont="1" applyBorder="1"/>
    <xf numFmtId="0" fontId="11" fillId="0" borderId="23" xfId="0" applyFont="1" applyBorder="1"/>
    <xf numFmtId="0" fontId="5" fillId="0" borderId="21" xfId="0" applyFont="1" applyBorder="1"/>
    <xf numFmtId="0" fontId="11" fillId="0" borderId="62" xfId="0" applyFont="1" applyBorder="1"/>
    <xf numFmtId="0" fontId="11" fillId="0" borderId="24" xfId="0" applyFont="1" applyBorder="1"/>
    <xf numFmtId="0" fontId="11" fillId="0" borderId="25" xfId="0" applyFont="1" applyBorder="1"/>
    <xf numFmtId="0" fontId="11" fillId="0" borderId="26" xfId="0" applyFont="1" applyBorder="1"/>
    <xf numFmtId="0" fontId="11" fillId="0" borderId="27" xfId="0" applyFont="1" applyBorder="1"/>
    <xf numFmtId="0" fontId="5" fillId="0" borderId="25" xfId="0" applyFont="1" applyBorder="1"/>
    <xf numFmtId="0" fontId="11" fillId="0" borderId="41" xfId="0" applyFont="1" applyBorder="1"/>
    <xf numFmtId="0" fontId="11" fillId="0" borderId="0" xfId="0" applyFont="1" applyAlignment="1">
      <alignment vertical="top"/>
    </xf>
    <xf numFmtId="0" fontId="5" fillId="0" borderId="26" xfId="0" applyFont="1" applyBorder="1"/>
    <xf numFmtId="0" fontId="11" fillId="0" borderId="28" xfId="0" applyFont="1" applyBorder="1"/>
    <xf numFmtId="0" fontId="11" fillId="0" borderId="29" xfId="0" applyFont="1" applyBorder="1"/>
    <xf numFmtId="0" fontId="11" fillId="0" borderId="30" xfId="0" applyFont="1" applyBorder="1"/>
    <xf numFmtId="0" fontId="11" fillId="0" borderId="31" xfId="0" applyFont="1" applyBorder="1"/>
    <xf numFmtId="0" fontId="5" fillId="0" borderId="0" xfId="0" applyFont="1" applyBorder="1"/>
    <xf numFmtId="0" fontId="11" fillId="0" borderId="4" xfId="0" applyFont="1" applyBorder="1"/>
    <xf numFmtId="0" fontId="5" fillId="0" borderId="17" xfId="0" applyFont="1" applyBorder="1"/>
    <xf numFmtId="0" fontId="5" fillId="0" borderId="18" xfId="0" applyFont="1" applyBorder="1"/>
    <xf numFmtId="0" fontId="11" fillId="0" borderId="32" xfId="0" applyFont="1" applyBorder="1"/>
    <xf numFmtId="0" fontId="11" fillId="0" borderId="19" xfId="0" applyFont="1" applyBorder="1"/>
    <xf numFmtId="0" fontId="11" fillId="0" borderId="1" xfId="0" applyFont="1" applyBorder="1"/>
    <xf numFmtId="0" fontId="11" fillId="0" borderId="33" xfId="0" applyFont="1" applyBorder="1"/>
    <xf numFmtId="0" fontId="5" fillId="0" borderId="19" xfId="0" applyFont="1" applyBorder="1"/>
    <xf numFmtId="0" fontId="11" fillId="0" borderId="42" xfId="0" applyFont="1" applyBorder="1"/>
    <xf numFmtId="0" fontId="11" fillId="0" borderId="25" xfId="0" applyFont="1" applyBorder="1" applyAlignment="1">
      <alignment horizontal="left"/>
    </xf>
    <xf numFmtId="0" fontId="5" fillId="0" borderId="27" xfId="0" applyFont="1" applyBorder="1"/>
    <xf numFmtId="0" fontId="11" fillId="0" borderId="34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10" xfId="0" applyFont="1" applyBorder="1" applyAlignment="1"/>
    <xf numFmtId="0" fontId="11" fillId="0" borderId="9" xfId="0" applyFont="1" applyBorder="1" applyAlignment="1"/>
    <xf numFmtId="0" fontId="11" fillId="0" borderId="15" xfId="0" applyFont="1" applyBorder="1" applyAlignment="1"/>
    <xf numFmtId="0" fontId="11" fillId="0" borderId="12" xfId="0" applyFont="1" applyBorder="1" applyAlignment="1"/>
    <xf numFmtId="0" fontId="11" fillId="0" borderId="16" xfId="0" applyFont="1" applyBorder="1" applyAlignment="1">
      <alignment horizontal="center"/>
    </xf>
    <xf numFmtId="0" fontId="11" fillId="0" borderId="14" xfId="0" applyFont="1" applyBorder="1" applyAlignment="1"/>
    <xf numFmtId="0" fontId="11" fillId="0" borderId="36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1" fillId="0" borderId="16" xfId="0" applyFont="1" applyBorder="1" applyAlignment="1"/>
    <xf numFmtId="0" fontId="16" fillId="0" borderId="26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wrapText="1"/>
    </xf>
    <xf numFmtId="0" fontId="10" fillId="0" borderId="14" xfId="0" applyFont="1" applyBorder="1"/>
    <xf numFmtId="0" fontId="10" fillId="0" borderId="35" xfId="0" applyFont="1" applyBorder="1"/>
    <xf numFmtId="0" fontId="10" fillId="0" borderId="34" xfId="0" applyFont="1" applyBorder="1"/>
    <xf numFmtId="0" fontId="10" fillId="0" borderId="9" xfId="0" applyFont="1" applyBorder="1"/>
    <xf numFmtId="0" fontId="11" fillId="0" borderId="38" xfId="0" applyFont="1" applyBorder="1" applyAlignment="1">
      <alignment horizontal="left" wrapText="1"/>
    </xf>
    <xf numFmtId="0" fontId="10" fillId="0" borderId="38" xfId="0" applyFont="1" applyBorder="1"/>
    <xf numFmtId="0" fontId="10" fillId="0" borderId="39" xfId="0" applyFont="1" applyBorder="1"/>
    <xf numFmtId="0" fontId="10" fillId="0" borderId="40" xfId="0" applyFont="1" applyBorder="1"/>
    <xf numFmtId="0" fontId="11" fillId="0" borderId="16" xfId="0" applyFont="1" applyBorder="1" applyAlignment="1">
      <alignment horizontal="left" wrapText="1"/>
    </xf>
    <xf numFmtId="0" fontId="10" fillId="0" borderId="16" xfId="0" applyFont="1" applyBorder="1"/>
    <xf numFmtId="0" fontId="10" fillId="0" borderId="37" xfId="0" applyFont="1" applyBorder="1"/>
    <xf numFmtId="0" fontId="10" fillId="0" borderId="12" xfId="0" applyFont="1" applyBorder="1"/>
    <xf numFmtId="0" fontId="11" fillId="0" borderId="14" xfId="0" applyFont="1" applyBorder="1" applyAlignment="1">
      <alignment horizontal="left" wrapText="1"/>
    </xf>
    <xf numFmtId="0" fontId="10" fillId="0" borderId="26" xfId="0" applyFont="1" applyBorder="1"/>
    <xf numFmtId="0" fontId="10" fillId="0" borderId="36" xfId="0" applyFont="1" applyBorder="1"/>
    <xf numFmtId="0" fontId="10" fillId="0" borderId="25" xfId="0" applyFont="1" applyBorder="1"/>
    <xf numFmtId="0" fontId="11" fillId="0" borderId="26" xfId="0" applyFont="1" applyBorder="1" applyAlignment="1">
      <alignment horizontal="left" wrapText="1"/>
    </xf>
    <xf numFmtId="0" fontId="5" fillId="0" borderId="12" xfId="0" applyFont="1" applyBorder="1"/>
    <xf numFmtId="0" fontId="11" fillId="0" borderId="16" xfId="0" applyFont="1" applyBorder="1"/>
    <xf numFmtId="0" fontId="5" fillId="0" borderId="16" xfId="0" applyFont="1" applyBorder="1"/>
    <xf numFmtId="0" fontId="5" fillId="0" borderId="6" xfId="0" applyFont="1" applyBorder="1"/>
    <xf numFmtId="0" fontId="10" fillId="3" borderId="40" xfId="0" applyFont="1" applyFill="1" applyBorder="1"/>
    <xf numFmtId="2" fontId="5" fillId="3" borderId="36" xfId="0" applyNumberFormat="1" applyFont="1" applyFill="1" applyBorder="1"/>
    <xf numFmtId="0" fontId="17" fillId="0" borderId="36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/>
    </xf>
    <xf numFmtId="0" fontId="17" fillId="0" borderId="0" xfId="0" applyFont="1" applyBorder="1"/>
    <xf numFmtId="0" fontId="17" fillId="0" borderId="0" xfId="0" applyFont="1"/>
    <xf numFmtId="0" fontId="17" fillId="0" borderId="0" xfId="0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18" fillId="0" borderId="0" xfId="0" applyFont="1"/>
    <xf numFmtId="0" fontId="17" fillId="0" borderId="3" xfId="0" applyFont="1" applyBorder="1"/>
    <xf numFmtId="0" fontId="17" fillId="0" borderId="4" xfId="0" applyFont="1" applyBorder="1"/>
    <xf numFmtId="49" fontId="17" fillId="0" borderId="5" xfId="0" applyNumberFormat="1" applyFont="1" applyBorder="1" applyAlignment="1">
      <alignment horizontal="center"/>
    </xf>
    <xf numFmtId="49" fontId="17" fillId="0" borderId="6" xfId="0" applyNumberFormat="1" applyFont="1" applyBorder="1" applyAlignment="1">
      <alignment horizontal="center"/>
    </xf>
    <xf numFmtId="0" fontId="17" fillId="0" borderId="7" xfId="0" applyFont="1" applyBorder="1"/>
    <xf numFmtId="0" fontId="17" fillId="0" borderId="8" xfId="0" applyFont="1" applyBorder="1"/>
    <xf numFmtId="0" fontId="17" fillId="0" borderId="10" xfId="0" applyFont="1" applyBorder="1"/>
    <xf numFmtId="0" fontId="17" fillId="0" borderId="11" xfId="0" applyFont="1" applyBorder="1"/>
    <xf numFmtId="0" fontId="17" fillId="0" borderId="13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13" xfId="0" applyFont="1" applyBorder="1"/>
    <xf numFmtId="0" fontId="17" fillId="0" borderId="14" xfId="0" applyFont="1" applyBorder="1"/>
    <xf numFmtId="0" fontId="17" fillId="0" borderId="15" xfId="0" applyFont="1" applyBorder="1" applyAlignment="1"/>
    <xf numFmtId="0" fontId="17" fillId="0" borderId="16" xfId="0" applyFont="1" applyBorder="1"/>
    <xf numFmtId="0" fontId="17" fillId="0" borderId="17" xfId="0" applyFont="1" applyBorder="1"/>
    <xf numFmtId="0" fontId="17" fillId="0" borderId="18" xfId="0" applyFont="1" applyBorder="1"/>
    <xf numFmtId="0" fontId="17" fillId="0" borderId="11" xfId="0" applyFont="1" applyBorder="1" applyAlignment="1">
      <alignment horizontal="center" vertical="center"/>
    </xf>
    <xf numFmtId="0" fontId="17" fillId="0" borderId="1" xfId="0" applyFont="1" applyBorder="1"/>
    <xf numFmtId="0" fontId="17" fillId="0" borderId="19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2" xfId="0" applyFont="1" applyBorder="1"/>
    <xf numFmtId="0" fontId="17" fillId="0" borderId="6" xfId="0" applyFont="1" applyBorder="1"/>
    <xf numFmtId="0" fontId="17" fillId="0" borderId="20" xfId="0" applyFont="1" applyBorder="1"/>
    <xf numFmtId="0" fontId="17" fillId="0" borderId="21" xfId="0" applyFont="1" applyBorder="1"/>
    <xf numFmtId="0" fontId="17" fillId="0" borderId="22" xfId="0" applyFont="1" applyBorder="1"/>
    <xf numFmtId="0" fontId="17" fillId="0" borderId="23" xfId="0" applyFont="1" applyBorder="1"/>
    <xf numFmtId="0" fontId="17" fillId="0" borderId="24" xfId="0" applyFont="1" applyBorder="1"/>
    <xf numFmtId="0" fontId="17" fillId="0" borderId="25" xfId="0" applyFont="1" applyBorder="1"/>
    <xf numFmtId="0" fontId="17" fillId="0" borderId="26" xfId="0" applyFont="1" applyBorder="1"/>
    <xf numFmtId="0" fontId="17" fillId="0" borderId="27" xfId="0" applyFont="1" applyBorder="1"/>
    <xf numFmtId="0" fontId="17" fillId="0" borderId="28" xfId="0" applyFont="1" applyBorder="1"/>
    <xf numFmtId="0" fontId="17" fillId="0" borderId="29" xfId="0" applyFont="1" applyBorder="1"/>
    <xf numFmtId="0" fontId="17" fillId="0" borderId="30" xfId="0" applyFont="1" applyBorder="1"/>
    <xf numFmtId="0" fontId="17" fillId="0" borderId="31" xfId="0" applyFont="1" applyBorder="1"/>
    <xf numFmtId="0" fontId="17" fillId="0" borderId="32" xfId="0" applyFont="1" applyBorder="1"/>
    <xf numFmtId="0" fontId="17" fillId="0" borderId="19" xfId="0" applyFont="1" applyBorder="1"/>
    <xf numFmtId="0" fontId="17" fillId="0" borderId="33" xfId="0" applyFont="1" applyBorder="1"/>
    <xf numFmtId="0" fontId="17" fillId="0" borderId="9" xfId="0" applyFont="1" applyBorder="1" applyAlignment="1">
      <alignment horizontal="center"/>
    </xf>
    <xf numFmtId="0" fontId="17" fillId="0" borderId="34" xfId="0" applyFont="1" applyBorder="1" applyAlignment="1">
      <alignment horizontal="center"/>
    </xf>
    <xf numFmtId="0" fontId="17" fillId="0" borderId="35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0" fontId="17" fillId="0" borderId="26" xfId="0" applyFont="1" applyBorder="1" applyAlignment="1">
      <alignment horizontal="center" vertical="center"/>
    </xf>
    <xf numFmtId="0" fontId="17" fillId="0" borderId="38" xfId="0" applyFont="1" applyBorder="1" applyAlignment="1">
      <alignment horizontal="left" wrapText="1"/>
    </xf>
    <xf numFmtId="0" fontId="17" fillId="0" borderId="38" xfId="0" applyFont="1" applyBorder="1"/>
    <xf numFmtId="0" fontId="17" fillId="0" borderId="39" xfId="0" applyFont="1" applyBorder="1"/>
    <xf numFmtId="0" fontId="17" fillId="2" borderId="37" xfId="0" applyFont="1" applyFill="1" applyBorder="1"/>
    <xf numFmtId="0" fontId="17" fillId="3" borderId="40" xfId="0" applyFont="1" applyFill="1" applyBorder="1"/>
    <xf numFmtId="0" fontId="17" fillId="0" borderId="36" xfId="0" applyFont="1" applyBorder="1"/>
    <xf numFmtId="2" fontId="17" fillId="3" borderId="36" xfId="0" applyNumberFormat="1" applyFont="1" applyFill="1" applyBorder="1"/>
    <xf numFmtId="0" fontId="17" fillId="0" borderId="14" xfId="0" applyFont="1" applyBorder="1" applyAlignment="1">
      <alignment horizontal="left" wrapText="1"/>
    </xf>
    <xf numFmtId="0" fontId="17" fillId="0" borderId="35" xfId="0" applyFont="1" applyBorder="1"/>
    <xf numFmtId="0" fontId="17" fillId="0" borderId="16" xfId="0" applyFont="1" applyBorder="1" applyAlignment="1">
      <alignment horizontal="left" wrapText="1"/>
    </xf>
    <xf numFmtId="0" fontId="17" fillId="0" borderId="37" xfId="0" applyFont="1" applyBorder="1"/>
    <xf numFmtId="2" fontId="17" fillId="3" borderId="40" xfId="0" applyNumberFormat="1" applyFont="1" applyFill="1" applyBorder="1"/>
    <xf numFmtId="0" fontId="17" fillId="0" borderId="26" xfId="0" applyFont="1" applyBorder="1" applyAlignment="1">
      <alignment horizontal="left" wrapText="1"/>
    </xf>
    <xf numFmtId="0" fontId="17" fillId="0" borderId="14" xfId="0" applyFont="1" applyBorder="1" applyAlignment="1">
      <alignment horizontal="left"/>
    </xf>
    <xf numFmtId="0" fontId="19" fillId="0" borderId="0" xfId="0" applyFont="1"/>
    <xf numFmtId="49" fontId="10" fillId="0" borderId="5" xfId="0" applyNumberFormat="1" applyFont="1" applyBorder="1" applyAlignment="1">
      <alignment horizontal="center"/>
    </xf>
    <xf numFmtId="49" fontId="10" fillId="0" borderId="6" xfId="0" applyNumberFormat="1" applyFont="1" applyBorder="1" applyAlignment="1">
      <alignment horizontal="center"/>
    </xf>
    <xf numFmtId="0" fontId="10" fillId="0" borderId="10" xfId="0" applyFont="1" applyBorder="1"/>
    <xf numFmtId="0" fontId="10" fillId="0" borderId="11" xfId="0" applyFont="1" applyBorder="1"/>
    <xf numFmtId="0" fontId="10" fillId="0" borderId="13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3" xfId="0" applyFont="1" applyBorder="1"/>
    <xf numFmtId="0" fontId="10" fillId="0" borderId="15" xfId="0" applyFont="1" applyBorder="1" applyAlignment="1"/>
    <xf numFmtId="0" fontId="20" fillId="0" borderId="11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21" fillId="0" borderId="12" xfId="0" applyFont="1" applyBorder="1"/>
    <xf numFmtId="0" fontId="10" fillId="0" borderId="20" xfId="0" applyFont="1" applyBorder="1"/>
    <xf numFmtId="0" fontId="10" fillId="0" borderId="21" xfId="0" applyFont="1" applyBorder="1"/>
    <xf numFmtId="0" fontId="10" fillId="0" borderId="22" xfId="0" applyFont="1" applyBorder="1"/>
    <xf numFmtId="0" fontId="10" fillId="0" borderId="23" xfId="0" applyFont="1" applyBorder="1"/>
    <xf numFmtId="0" fontId="10" fillId="0" borderId="24" xfId="0" applyFont="1" applyBorder="1"/>
    <xf numFmtId="0" fontId="10" fillId="0" borderId="27" xfId="0" applyFont="1" applyBorder="1"/>
    <xf numFmtId="0" fontId="21" fillId="0" borderId="0" xfId="0" applyFont="1"/>
    <xf numFmtId="0" fontId="10" fillId="0" borderId="28" xfId="0" applyFont="1" applyBorder="1"/>
    <xf numFmtId="0" fontId="10" fillId="0" borderId="29" xfId="0" applyFont="1" applyBorder="1"/>
    <xf numFmtId="0" fontId="10" fillId="0" borderId="30" xfId="0" applyFont="1" applyBorder="1"/>
    <xf numFmtId="0" fontId="10" fillId="0" borderId="31" xfId="0" applyFont="1" applyBorder="1"/>
    <xf numFmtId="0" fontId="10" fillId="0" borderId="32" xfId="0" applyFont="1" applyBorder="1"/>
    <xf numFmtId="0" fontId="10" fillId="0" borderId="19" xfId="0" applyFont="1" applyBorder="1"/>
    <xf numFmtId="0" fontId="10" fillId="0" borderId="1" xfId="0" applyFont="1" applyBorder="1"/>
    <xf numFmtId="0" fontId="10" fillId="0" borderId="33" xfId="0" applyFont="1" applyBorder="1"/>
    <xf numFmtId="0" fontId="10" fillId="0" borderId="25" xfId="0" applyFont="1" applyBorder="1" applyAlignment="1">
      <alignment horizontal="left"/>
    </xf>
    <xf numFmtId="0" fontId="10" fillId="0" borderId="9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20" fillId="0" borderId="26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/>
    </xf>
    <xf numFmtId="0" fontId="10" fillId="0" borderId="38" xfId="0" applyFont="1" applyBorder="1" applyAlignment="1">
      <alignment horizontal="left" wrapText="1"/>
    </xf>
    <xf numFmtId="0" fontId="10" fillId="2" borderId="37" xfId="0" applyFont="1" applyFill="1" applyBorder="1"/>
    <xf numFmtId="0" fontId="10" fillId="0" borderId="16" xfId="0" applyFont="1" applyBorder="1" applyAlignment="1">
      <alignment horizontal="left" wrapText="1"/>
    </xf>
    <xf numFmtId="0" fontId="10" fillId="0" borderId="14" xfId="0" applyFont="1" applyBorder="1" applyAlignment="1">
      <alignment horizontal="left" wrapText="1"/>
    </xf>
    <xf numFmtId="0" fontId="10" fillId="0" borderId="26" xfId="0" applyFont="1" applyBorder="1" applyAlignment="1">
      <alignment horizontal="left" wrapText="1"/>
    </xf>
    <xf numFmtId="0" fontId="10" fillId="0" borderId="14" xfId="0" applyFont="1" applyBorder="1" applyAlignment="1">
      <alignment horizontal="left"/>
    </xf>
    <xf numFmtId="2" fontId="10" fillId="0" borderId="22" xfId="0" applyNumberFormat="1" applyFont="1" applyBorder="1"/>
    <xf numFmtId="0" fontId="17" fillId="0" borderId="36" xfId="0" applyFont="1" applyBorder="1" applyAlignment="1">
      <alignment horizontal="left" wrapText="1"/>
    </xf>
    <xf numFmtId="0" fontId="17" fillId="0" borderId="1" xfId="0" applyFont="1" applyBorder="1" applyAlignment="1">
      <alignment horizontal="center"/>
    </xf>
    <xf numFmtId="49" fontId="17" fillId="0" borderId="2" xfId="0" applyNumberFormat="1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7" fillId="0" borderId="34" xfId="0" applyFont="1" applyBorder="1" applyAlignment="1">
      <alignment horizontal="center" textRotation="90" wrapText="1"/>
    </xf>
    <xf numFmtId="0" fontId="17" fillId="0" borderId="15" xfId="0" applyFont="1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34" xfId="0" applyFont="1" applyBorder="1" applyAlignment="1">
      <alignment horizontal="center" textRotation="90" wrapText="1"/>
    </xf>
    <xf numFmtId="0" fontId="4" fillId="0" borderId="15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12" fillId="0" borderId="34" xfId="0" applyFont="1" applyBorder="1" applyAlignment="1">
      <alignment textRotation="90" wrapText="1"/>
    </xf>
    <xf numFmtId="49" fontId="4" fillId="0" borderId="5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34" xfId="0" applyFont="1" applyBorder="1" applyAlignment="1">
      <alignment textRotation="90" wrapText="1"/>
    </xf>
    <xf numFmtId="0" fontId="4" fillId="0" borderId="43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49" fontId="7" fillId="0" borderId="50" xfId="0" applyNumberFormat="1" applyFont="1" applyBorder="1" applyAlignment="1">
      <alignment horizontal="center"/>
    </xf>
    <xf numFmtId="49" fontId="7" fillId="0" borderId="53" xfId="0" applyNumberFormat="1" applyFont="1" applyBorder="1" applyAlignment="1">
      <alignment horizontal="center"/>
    </xf>
    <xf numFmtId="0" fontId="4" fillId="0" borderId="49" xfId="0" applyFont="1" applyBorder="1" applyAlignment="1">
      <alignment horizontal="center" vertical="center"/>
    </xf>
    <xf numFmtId="0" fontId="13" fillId="0" borderId="34" xfId="0" applyFont="1" applyBorder="1" applyAlignment="1">
      <alignment textRotation="90" wrapText="1"/>
    </xf>
    <xf numFmtId="0" fontId="4" fillId="0" borderId="34" xfId="0" applyFont="1" applyBorder="1" applyAlignment="1">
      <alignment textRotation="90" wrapText="1"/>
    </xf>
    <xf numFmtId="0" fontId="6" fillId="0" borderId="34" xfId="0" applyFont="1" applyBorder="1" applyAlignment="1">
      <alignment textRotation="90" wrapText="1"/>
    </xf>
    <xf numFmtId="0" fontId="14" fillId="0" borderId="34" xfId="0" applyFont="1" applyBorder="1" applyAlignment="1">
      <alignment textRotation="90" wrapText="1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49" fontId="11" fillId="0" borderId="2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3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DBEEF4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CE6F2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51"/>
  <sheetViews>
    <sheetView zoomScale="74" zoomScaleNormal="74" zoomScalePageLayoutView="60" workbookViewId="0">
      <selection activeCell="S13" sqref="S13"/>
    </sheetView>
  </sheetViews>
  <sheetFormatPr defaultRowHeight="14.25"/>
  <cols>
    <col min="1" max="1" width="26.28515625" style="1" customWidth="1"/>
    <col min="2" max="2" width="9.5703125" style="1" customWidth="1"/>
    <col min="3" max="3" width="7.42578125" style="1" customWidth="1"/>
    <col min="4" max="4" width="9.42578125" style="1" customWidth="1"/>
    <col min="5" max="5" width="10.85546875" style="1" customWidth="1"/>
    <col min="6" max="6" width="12.28515625" style="1" customWidth="1"/>
    <col min="7" max="7" width="11" style="1" customWidth="1"/>
    <col min="8" max="8" width="9.7109375" style="1" customWidth="1"/>
    <col min="9" max="9" width="11.42578125" style="1" customWidth="1"/>
    <col min="10" max="10" width="11.140625" style="1" customWidth="1"/>
    <col min="11" max="11" width="10.5703125" style="1" customWidth="1"/>
    <col min="12" max="12" width="10.28515625" style="1" customWidth="1"/>
    <col min="13" max="13" width="9.140625" style="1" customWidth="1"/>
    <col min="14" max="14" width="10" style="1" customWidth="1"/>
    <col min="15" max="15" width="10.7109375" style="1" customWidth="1"/>
    <col min="16" max="16" width="10.5703125" style="1" customWidth="1"/>
    <col min="17" max="17" width="11.140625" style="1" customWidth="1"/>
    <col min="18" max="18" width="10.42578125" style="1" customWidth="1"/>
    <col min="19" max="19" width="10.5703125" style="1" customWidth="1"/>
    <col min="20" max="20" width="12.7109375" style="1" customWidth="1"/>
    <col min="21" max="21" width="14.5703125" style="1" customWidth="1"/>
    <col min="22" max="22" width="7.5703125" style="1"/>
    <col min="23" max="24" width="8.140625" style="1"/>
    <col min="25" max="25" width="5.28515625" style="1"/>
    <col min="26" max="1025" width="10.42578125" style="1"/>
  </cols>
  <sheetData>
    <row r="1" spans="1:22" ht="15">
      <c r="A1" s="234" t="s">
        <v>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5"/>
      <c r="N1" s="235"/>
      <c r="O1" s="235"/>
      <c r="P1" s="234"/>
      <c r="Q1" s="235"/>
      <c r="R1" s="236"/>
      <c r="S1" s="236"/>
      <c r="T1" s="352" t="s">
        <v>1</v>
      </c>
      <c r="U1" s="352"/>
      <c r="V1" s="235"/>
    </row>
    <row r="2" spans="1:22" ht="15">
      <c r="A2" s="234" t="s">
        <v>2</v>
      </c>
      <c r="B2" s="234"/>
      <c r="C2" s="234" t="s">
        <v>215</v>
      </c>
      <c r="D2" s="234"/>
      <c r="E2" s="234"/>
      <c r="F2" s="234"/>
      <c r="G2" s="234"/>
      <c r="H2" s="234"/>
      <c r="I2" s="234"/>
      <c r="J2" s="234"/>
      <c r="K2" s="234"/>
      <c r="L2" s="234"/>
      <c r="M2" s="235"/>
      <c r="N2" s="235"/>
      <c r="O2" s="235"/>
      <c r="P2" s="234"/>
      <c r="Q2" s="237"/>
      <c r="R2" s="236"/>
      <c r="S2" s="236"/>
      <c r="T2" s="353" t="s">
        <v>4</v>
      </c>
      <c r="U2" s="353"/>
      <c r="V2" s="235"/>
    </row>
    <row r="3" spans="1:22" ht="15.75">
      <c r="A3" s="237" t="s">
        <v>5</v>
      </c>
      <c r="B3" s="234"/>
      <c r="C3" s="234"/>
      <c r="D3" s="234"/>
      <c r="E3" s="234"/>
      <c r="F3" s="234"/>
      <c r="G3" s="234"/>
      <c r="H3" s="234"/>
      <c r="I3" s="238" t="s">
        <v>219</v>
      </c>
      <c r="J3" s="234"/>
      <c r="K3" s="234"/>
      <c r="L3" s="234"/>
      <c r="M3" s="235"/>
      <c r="N3" s="235"/>
      <c r="O3" s="235"/>
      <c r="P3" s="234">
        <v>4</v>
      </c>
      <c r="Q3" s="237" t="s">
        <v>209</v>
      </c>
      <c r="R3" s="236"/>
      <c r="S3" s="236"/>
      <c r="T3" s="239"/>
      <c r="U3" s="240"/>
      <c r="V3" s="235"/>
    </row>
    <row r="4" spans="1:22" ht="15.75">
      <c r="A4" s="235" t="s">
        <v>220</v>
      </c>
      <c r="B4" s="235"/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8"/>
      <c r="N4" s="235"/>
      <c r="O4" s="235"/>
      <c r="P4" s="234"/>
      <c r="Q4" s="235"/>
      <c r="R4" s="235"/>
      <c r="S4" s="235"/>
      <c r="T4" s="241"/>
      <c r="U4" s="242"/>
      <c r="V4" s="235"/>
    </row>
    <row r="5" spans="1:22" ht="15.75">
      <c r="A5" s="235"/>
      <c r="B5" s="235"/>
      <c r="C5" s="235"/>
      <c r="D5" s="235"/>
      <c r="E5" s="235"/>
      <c r="F5" s="235"/>
      <c r="G5" s="235"/>
      <c r="H5" s="234"/>
      <c r="I5" s="235"/>
      <c r="J5" s="234"/>
      <c r="K5" s="235"/>
      <c r="L5" s="235"/>
      <c r="M5" s="238"/>
      <c r="N5" s="235"/>
      <c r="O5" s="235"/>
      <c r="P5" s="234"/>
      <c r="Q5" s="235"/>
      <c r="R5" s="235"/>
      <c r="S5" s="235"/>
      <c r="T5" s="243"/>
      <c r="U5" s="244"/>
      <c r="V5" s="235"/>
    </row>
    <row r="6" spans="1:22" ht="15">
      <c r="A6" s="354" t="s">
        <v>8</v>
      </c>
      <c r="B6" s="354"/>
      <c r="C6" s="354"/>
      <c r="D6" s="355" t="s">
        <v>9</v>
      </c>
      <c r="E6" s="355"/>
      <c r="F6" s="355" t="s">
        <v>10</v>
      </c>
      <c r="G6" s="355"/>
      <c r="H6" s="355" t="s">
        <v>11</v>
      </c>
      <c r="I6" s="355"/>
      <c r="J6" s="245"/>
      <c r="K6" s="246"/>
      <c r="L6" s="245"/>
      <c r="M6" s="235"/>
      <c r="N6" s="235"/>
      <c r="O6" s="235"/>
      <c r="P6" s="235"/>
      <c r="Q6" s="235"/>
      <c r="R6" s="235"/>
      <c r="S6" s="235"/>
      <c r="T6" s="241"/>
      <c r="U6" s="242"/>
      <c r="V6" s="235"/>
    </row>
    <row r="7" spans="1:22" ht="15">
      <c r="A7" s="356" t="s">
        <v>12</v>
      </c>
      <c r="B7" s="356"/>
      <c r="C7" s="356"/>
      <c r="D7" s="357" t="s">
        <v>13</v>
      </c>
      <c r="E7" s="357"/>
      <c r="F7" s="357" t="s">
        <v>14</v>
      </c>
      <c r="G7" s="357"/>
      <c r="H7" s="357" t="s">
        <v>15</v>
      </c>
      <c r="I7" s="357"/>
      <c r="J7" s="357" t="s">
        <v>16</v>
      </c>
      <c r="K7" s="357"/>
      <c r="L7" s="247"/>
      <c r="M7" s="235"/>
      <c r="N7" s="235"/>
      <c r="O7" s="235" t="s">
        <v>209</v>
      </c>
      <c r="P7" s="235"/>
      <c r="Q7" s="235"/>
      <c r="R7" s="235"/>
      <c r="S7" s="235"/>
      <c r="T7" s="239"/>
      <c r="U7" s="240"/>
      <c r="V7" s="235"/>
    </row>
    <row r="8" spans="1:22" ht="15">
      <c r="A8" s="248" t="s">
        <v>17</v>
      </c>
      <c r="B8" s="355" t="s">
        <v>18</v>
      </c>
      <c r="C8" s="355"/>
      <c r="D8" s="357" t="s">
        <v>19</v>
      </c>
      <c r="E8" s="357"/>
      <c r="F8" s="357" t="s">
        <v>20</v>
      </c>
      <c r="G8" s="357"/>
      <c r="H8" s="357" t="s">
        <v>21</v>
      </c>
      <c r="I8" s="357"/>
      <c r="J8" s="357" t="s">
        <v>22</v>
      </c>
      <c r="K8" s="357"/>
      <c r="L8" s="247"/>
      <c r="M8" s="235"/>
      <c r="N8" s="235"/>
      <c r="O8" s="235" t="s">
        <v>211</v>
      </c>
      <c r="P8" s="235" t="s">
        <v>221</v>
      </c>
      <c r="Q8" s="235"/>
      <c r="R8" s="235"/>
      <c r="S8" s="235"/>
      <c r="T8" s="241"/>
      <c r="U8" s="242"/>
      <c r="V8" s="235"/>
    </row>
    <row r="9" spans="1:22" ht="15">
      <c r="A9" s="249" t="s">
        <v>23</v>
      </c>
      <c r="B9" s="357" t="s">
        <v>24</v>
      </c>
      <c r="C9" s="357"/>
      <c r="D9" s="357" t="s">
        <v>25</v>
      </c>
      <c r="E9" s="357"/>
      <c r="F9" s="357" t="s">
        <v>26</v>
      </c>
      <c r="G9" s="357"/>
      <c r="H9" s="357" t="s">
        <v>27</v>
      </c>
      <c r="I9" s="357"/>
      <c r="J9" s="250"/>
      <c r="K9" s="234"/>
      <c r="L9" s="247"/>
      <c r="M9" s="235"/>
      <c r="N9" s="235"/>
      <c r="O9" s="235"/>
      <c r="P9" s="235"/>
      <c r="Q9" s="235"/>
      <c r="R9" s="235"/>
      <c r="S9" s="235"/>
      <c r="T9" s="239"/>
      <c r="U9" s="240"/>
      <c r="V9" s="235"/>
    </row>
    <row r="10" spans="1:22" ht="15">
      <c r="A10" s="251"/>
      <c r="B10" s="359" t="s">
        <v>28</v>
      </c>
      <c r="C10" s="359"/>
      <c r="D10" s="252"/>
      <c r="E10" s="253"/>
      <c r="F10" s="234"/>
      <c r="G10" s="234"/>
      <c r="H10" s="359" t="s">
        <v>25</v>
      </c>
      <c r="I10" s="359"/>
      <c r="J10" s="250"/>
      <c r="K10" s="234"/>
      <c r="L10" s="250"/>
      <c r="M10" s="235"/>
      <c r="N10" s="235"/>
      <c r="O10" s="235"/>
      <c r="P10" s="235"/>
      <c r="Q10" s="235"/>
      <c r="R10" s="235"/>
      <c r="S10" s="235"/>
      <c r="T10" s="254"/>
      <c r="U10" s="255"/>
      <c r="V10" s="235"/>
    </row>
    <row r="11" spans="1:22" ht="15">
      <c r="A11" s="256">
        <v>1</v>
      </c>
      <c r="B11" s="257"/>
      <c r="C11" s="258">
        <v>2</v>
      </c>
      <c r="D11" s="259"/>
      <c r="E11" s="256">
        <v>3</v>
      </c>
      <c r="F11" s="260"/>
      <c r="G11" s="260">
        <v>4</v>
      </c>
      <c r="H11" s="259"/>
      <c r="I11" s="260">
        <v>5</v>
      </c>
      <c r="J11" s="261">
        <v>6</v>
      </c>
      <c r="K11" s="260"/>
      <c r="L11" s="259">
        <v>7</v>
      </c>
      <c r="M11" s="235"/>
      <c r="N11" s="262" t="s">
        <v>29</v>
      </c>
      <c r="O11" s="262"/>
      <c r="P11" s="262" t="s">
        <v>210</v>
      </c>
      <c r="Q11" s="262"/>
      <c r="R11" s="262"/>
      <c r="S11" s="262"/>
      <c r="T11" s="262"/>
      <c r="U11" s="263"/>
      <c r="V11" s="235"/>
    </row>
    <row r="12" spans="1:22" ht="15">
      <c r="A12" s="264"/>
      <c r="B12" s="265"/>
      <c r="C12" s="265"/>
      <c r="D12" s="265"/>
      <c r="E12" s="266">
        <v>185</v>
      </c>
      <c r="F12" s="265"/>
      <c r="G12" s="265">
        <v>40</v>
      </c>
      <c r="H12" s="265"/>
      <c r="I12" s="265">
        <f>SUM(E12*G12)</f>
        <v>7400</v>
      </c>
      <c r="J12" s="267"/>
      <c r="K12" s="266">
        <v>140.34</v>
      </c>
      <c r="L12" s="265"/>
      <c r="M12" s="235"/>
      <c r="N12" s="235"/>
      <c r="O12" s="235"/>
      <c r="P12" s="235"/>
      <c r="Q12" s="235"/>
      <c r="R12" s="235"/>
      <c r="S12" s="235"/>
      <c r="T12" s="235"/>
      <c r="U12" s="235"/>
      <c r="V12" s="235"/>
    </row>
    <row r="13" spans="1:22" ht="15">
      <c r="A13" s="268"/>
      <c r="B13" s="269"/>
      <c r="C13" s="269"/>
      <c r="D13" s="269"/>
      <c r="E13" s="270"/>
      <c r="F13" s="269"/>
      <c r="G13" s="269"/>
      <c r="H13" s="269"/>
      <c r="I13" s="269"/>
      <c r="J13" s="271"/>
      <c r="K13" s="270"/>
      <c r="L13" s="269"/>
      <c r="M13" s="235"/>
      <c r="N13" s="235" t="s">
        <v>30</v>
      </c>
      <c r="O13" s="235"/>
      <c r="P13" s="234"/>
      <c r="Q13" s="235"/>
      <c r="R13" s="235"/>
      <c r="S13" s="235" t="s">
        <v>212</v>
      </c>
      <c r="T13" s="235"/>
      <c r="U13" s="235"/>
      <c r="V13" s="235"/>
    </row>
    <row r="14" spans="1:22" ht="15">
      <c r="A14" s="272"/>
      <c r="B14" s="273"/>
      <c r="C14" s="274"/>
      <c r="D14" s="274"/>
      <c r="E14" s="275"/>
      <c r="F14" s="274"/>
      <c r="G14" s="274"/>
      <c r="H14" s="234"/>
      <c r="I14" s="234"/>
      <c r="J14" s="250"/>
      <c r="K14" s="251"/>
      <c r="L14" s="234"/>
      <c r="M14" s="235"/>
      <c r="N14" s="235" t="s">
        <v>32</v>
      </c>
      <c r="O14" s="235"/>
      <c r="P14" s="235"/>
      <c r="Q14" s="235"/>
      <c r="R14" s="235"/>
      <c r="S14" s="235"/>
      <c r="T14" s="235"/>
      <c r="U14" s="235"/>
      <c r="V14" s="235"/>
    </row>
    <row r="15" spans="1:22" ht="15">
      <c r="A15" s="234"/>
      <c r="B15" s="234"/>
      <c r="C15" s="234"/>
      <c r="D15" s="234"/>
      <c r="E15" s="234"/>
      <c r="F15" s="234"/>
      <c r="G15" s="234" t="s">
        <v>33</v>
      </c>
      <c r="H15" s="276"/>
      <c r="I15" s="277"/>
      <c r="J15" s="257"/>
      <c r="K15" s="278"/>
      <c r="L15" s="277"/>
      <c r="M15" s="235"/>
      <c r="N15" s="235"/>
      <c r="O15" s="235"/>
      <c r="P15" s="235"/>
      <c r="Q15" s="235"/>
      <c r="R15" s="235"/>
      <c r="S15" s="235"/>
      <c r="T15" s="235"/>
      <c r="U15" s="235"/>
      <c r="V15" s="235"/>
    </row>
    <row r="16" spans="1:22" ht="15">
      <c r="A16" s="235"/>
      <c r="B16" s="235"/>
      <c r="C16" s="235"/>
      <c r="D16" s="235"/>
      <c r="E16" s="235"/>
      <c r="F16" s="235"/>
      <c r="G16" s="235"/>
      <c r="H16" s="235"/>
      <c r="I16" s="235"/>
      <c r="J16" s="235"/>
      <c r="K16" s="235"/>
      <c r="L16" s="235"/>
      <c r="M16" s="235"/>
      <c r="N16" s="235"/>
      <c r="O16" s="235"/>
      <c r="P16" s="234"/>
      <c r="Q16" s="235"/>
      <c r="R16" s="234"/>
      <c r="S16" s="234"/>
      <c r="T16" s="235"/>
      <c r="U16" s="235"/>
      <c r="V16" s="235"/>
    </row>
    <row r="17" spans="1:22" ht="15">
      <c r="A17" s="235"/>
      <c r="B17" s="248"/>
      <c r="C17" s="279"/>
      <c r="D17" s="269"/>
      <c r="E17" s="269"/>
      <c r="F17" s="269"/>
      <c r="G17" s="269"/>
      <c r="H17" s="269"/>
      <c r="I17" s="269"/>
      <c r="J17" s="269" t="s">
        <v>34</v>
      </c>
      <c r="K17" s="269"/>
      <c r="L17" s="269"/>
      <c r="M17" s="269"/>
      <c r="N17" s="269"/>
      <c r="O17" s="269"/>
      <c r="P17" s="269"/>
      <c r="Q17" s="269"/>
      <c r="R17" s="355" t="s">
        <v>35</v>
      </c>
      <c r="S17" s="355"/>
      <c r="T17" s="355"/>
      <c r="U17" s="248"/>
      <c r="V17" s="235"/>
    </row>
    <row r="18" spans="1:22" ht="15">
      <c r="A18" s="248"/>
      <c r="B18" s="280"/>
      <c r="C18" s="281" t="s">
        <v>36</v>
      </c>
      <c r="D18" s="360" t="s">
        <v>37</v>
      </c>
      <c r="E18" s="360"/>
      <c r="F18" s="360"/>
      <c r="G18" s="360"/>
      <c r="H18" s="360"/>
      <c r="I18" s="360" t="s">
        <v>38</v>
      </c>
      <c r="J18" s="360"/>
      <c r="K18" s="360"/>
      <c r="L18" s="360"/>
      <c r="M18" s="360"/>
      <c r="N18" s="360" t="s">
        <v>39</v>
      </c>
      <c r="O18" s="360"/>
      <c r="P18" s="360"/>
      <c r="Q18" s="360"/>
      <c r="R18" s="359" t="s">
        <v>40</v>
      </c>
      <c r="S18" s="359"/>
      <c r="T18" s="359"/>
      <c r="U18" s="249"/>
      <c r="V18" s="235"/>
    </row>
    <row r="19" spans="1:22" ht="15" customHeight="1">
      <c r="A19" s="249"/>
      <c r="B19" s="281"/>
      <c r="C19" s="281" t="s">
        <v>41</v>
      </c>
      <c r="D19" s="360"/>
      <c r="E19" s="360"/>
      <c r="F19" s="360"/>
      <c r="G19" s="360"/>
      <c r="H19" s="360"/>
      <c r="I19" s="360"/>
      <c r="J19" s="360"/>
      <c r="K19" s="360"/>
      <c r="L19" s="360"/>
      <c r="M19" s="360"/>
      <c r="N19" s="360"/>
      <c r="O19" s="360"/>
      <c r="P19" s="360"/>
      <c r="Q19" s="360"/>
      <c r="R19" s="361" t="s">
        <v>42</v>
      </c>
      <c r="S19" s="233">
        <v>40</v>
      </c>
      <c r="T19" s="233" t="s">
        <v>43</v>
      </c>
      <c r="U19" s="233" t="s">
        <v>44</v>
      </c>
      <c r="V19" s="235"/>
    </row>
    <row r="20" spans="1:22" ht="27.75" customHeight="1">
      <c r="A20" s="249" t="s">
        <v>45</v>
      </c>
      <c r="B20" s="281" t="s">
        <v>46</v>
      </c>
      <c r="C20" s="281" t="s">
        <v>47</v>
      </c>
      <c r="D20" s="358"/>
      <c r="E20" s="358" t="s">
        <v>222</v>
      </c>
      <c r="F20" s="358" t="s">
        <v>223</v>
      </c>
      <c r="G20" s="358" t="s">
        <v>114</v>
      </c>
      <c r="H20" s="358"/>
      <c r="I20" s="358" t="s">
        <v>209</v>
      </c>
      <c r="J20" s="358" t="s">
        <v>218</v>
      </c>
      <c r="K20" s="358" t="s">
        <v>224</v>
      </c>
      <c r="L20" s="358" t="s">
        <v>225</v>
      </c>
      <c r="M20" s="358" t="s">
        <v>110</v>
      </c>
      <c r="N20" s="358" t="s">
        <v>226</v>
      </c>
      <c r="O20" s="358"/>
      <c r="P20" s="358"/>
      <c r="Q20" s="358"/>
      <c r="R20" s="361"/>
      <c r="S20" s="282"/>
      <c r="T20" s="235"/>
      <c r="U20" s="235"/>
      <c r="V20" s="235"/>
    </row>
    <row r="21" spans="1:22" ht="20.25" customHeight="1">
      <c r="A21" s="249"/>
      <c r="B21" s="281"/>
      <c r="C21" s="281" t="s">
        <v>48</v>
      </c>
      <c r="D21" s="358"/>
      <c r="E21" s="358"/>
      <c r="F21" s="358"/>
      <c r="G21" s="358"/>
      <c r="H21" s="358"/>
      <c r="I21" s="358"/>
      <c r="J21" s="358"/>
      <c r="K21" s="358"/>
      <c r="L21" s="358"/>
      <c r="M21" s="358"/>
      <c r="N21" s="358"/>
      <c r="O21" s="358"/>
      <c r="P21" s="358"/>
      <c r="Q21" s="358"/>
      <c r="R21" s="280"/>
      <c r="S21" s="236"/>
      <c r="T21" s="235"/>
      <c r="U21" s="235"/>
      <c r="V21" s="235"/>
    </row>
    <row r="22" spans="1:22" ht="24" customHeight="1">
      <c r="A22" s="283"/>
      <c r="B22" s="284"/>
      <c r="C22" s="284"/>
      <c r="D22" s="358"/>
      <c r="E22" s="358"/>
      <c r="F22" s="358"/>
      <c r="G22" s="358"/>
      <c r="H22" s="358"/>
      <c r="I22" s="358"/>
      <c r="J22" s="358"/>
      <c r="K22" s="358"/>
      <c r="L22" s="358"/>
      <c r="M22" s="358"/>
      <c r="N22" s="358"/>
      <c r="O22" s="358"/>
      <c r="P22" s="358"/>
      <c r="Q22" s="358"/>
      <c r="R22" s="281"/>
      <c r="S22" s="236"/>
      <c r="T22" s="235"/>
      <c r="U22" s="235"/>
      <c r="V22" s="235"/>
    </row>
    <row r="23" spans="1:22" ht="15">
      <c r="A23" s="285">
        <v>1</v>
      </c>
      <c r="B23" s="285">
        <v>2</v>
      </c>
      <c r="C23" s="285">
        <v>3</v>
      </c>
      <c r="D23" s="285">
        <v>4</v>
      </c>
      <c r="E23" s="285">
        <v>5</v>
      </c>
      <c r="F23" s="285">
        <v>6</v>
      </c>
      <c r="G23" s="285">
        <v>7</v>
      </c>
      <c r="H23" s="285">
        <v>8</v>
      </c>
      <c r="I23" s="285">
        <v>9</v>
      </c>
      <c r="J23" s="285">
        <v>10</v>
      </c>
      <c r="K23" s="285">
        <v>11</v>
      </c>
      <c r="L23" s="285">
        <v>12</v>
      </c>
      <c r="M23" s="232">
        <v>13</v>
      </c>
      <c r="N23" s="285">
        <v>14</v>
      </c>
      <c r="O23" s="285">
        <v>15</v>
      </c>
      <c r="P23" s="285">
        <v>16</v>
      </c>
      <c r="Q23" s="285">
        <v>17</v>
      </c>
      <c r="R23" s="232">
        <v>18</v>
      </c>
      <c r="S23" s="232">
        <v>19</v>
      </c>
      <c r="T23" s="233">
        <v>20</v>
      </c>
      <c r="U23" s="233">
        <v>21</v>
      </c>
      <c r="V23" s="235"/>
    </row>
    <row r="24" spans="1:22" ht="15.75" thickBot="1">
      <c r="A24" s="286" t="s">
        <v>49</v>
      </c>
      <c r="B24" s="287"/>
      <c r="C24" s="287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8"/>
      <c r="O24" s="287"/>
      <c r="P24" s="287"/>
      <c r="Q24" s="287"/>
      <c r="R24" s="289"/>
      <c r="S24" s="290"/>
      <c r="T24" s="291"/>
      <c r="U24" s="292"/>
      <c r="V24" s="235"/>
    </row>
    <row r="25" spans="1:22" ht="17.25" customHeight="1" thickTop="1" thickBot="1">
      <c r="A25" s="293" t="s">
        <v>209</v>
      </c>
      <c r="B25" s="251"/>
      <c r="C25" s="251" t="s">
        <v>50</v>
      </c>
      <c r="D25" s="251"/>
      <c r="E25" s="251" t="s">
        <v>209</v>
      </c>
      <c r="F25" s="251"/>
      <c r="G25" s="251"/>
      <c r="H25" s="251"/>
      <c r="I25" s="251"/>
      <c r="J25" s="251"/>
      <c r="K25" s="251"/>
      <c r="L25" s="251"/>
      <c r="M25" s="251"/>
      <c r="N25" s="294"/>
      <c r="O25" s="251"/>
      <c r="P25" s="251"/>
      <c r="Q25" s="251"/>
      <c r="R25" s="289">
        <f t="shared" ref="R25:R45" si="0">SUM(D25:Q25)</f>
        <v>0</v>
      </c>
      <c r="S25" s="290">
        <v>0</v>
      </c>
      <c r="T25" s="291">
        <v>0</v>
      </c>
      <c r="U25" s="292">
        <f t="shared" ref="U25:U47" si="1">SUM(S25*T25)</f>
        <v>0</v>
      </c>
      <c r="V25" s="235"/>
    </row>
    <row r="26" spans="1:22" ht="16.5" thickTop="1" thickBot="1">
      <c r="A26" s="295" t="s">
        <v>73</v>
      </c>
      <c r="B26" s="253"/>
      <c r="C26" s="253" t="s">
        <v>50</v>
      </c>
      <c r="D26" s="253"/>
      <c r="E26" s="253"/>
      <c r="F26" s="253">
        <v>5</v>
      </c>
      <c r="G26" s="253"/>
      <c r="H26" s="253"/>
      <c r="I26" s="253"/>
      <c r="J26" s="253">
        <v>5</v>
      </c>
      <c r="K26" s="253">
        <v>6.75</v>
      </c>
      <c r="L26" s="253">
        <v>9</v>
      </c>
      <c r="M26" s="253"/>
      <c r="N26" s="296"/>
      <c r="O26" s="253"/>
      <c r="P26" s="253"/>
      <c r="Q26" s="253"/>
      <c r="R26" s="289">
        <f t="shared" si="0"/>
        <v>25.75</v>
      </c>
      <c r="S26" s="290">
        <v>1.03</v>
      </c>
      <c r="T26" s="291">
        <v>682.83</v>
      </c>
      <c r="U26" s="292">
        <f t="shared" si="1"/>
        <v>703.31490000000008</v>
      </c>
      <c r="V26" s="235"/>
    </row>
    <row r="27" spans="1:22" ht="18.75" customHeight="1">
      <c r="A27" s="295" t="s">
        <v>216</v>
      </c>
      <c r="B27" s="253"/>
      <c r="C27" s="253" t="s">
        <v>50</v>
      </c>
      <c r="D27" s="253"/>
      <c r="E27" s="253"/>
      <c r="F27" s="253">
        <v>50</v>
      </c>
      <c r="G27" s="253">
        <v>200</v>
      </c>
      <c r="H27" s="253"/>
      <c r="I27" s="253"/>
      <c r="J27" s="253"/>
      <c r="K27" s="253"/>
      <c r="L27" s="253">
        <v>24</v>
      </c>
      <c r="M27" s="253"/>
      <c r="N27" s="296"/>
      <c r="O27" s="253"/>
      <c r="P27" s="253"/>
      <c r="Q27" s="253"/>
      <c r="R27" s="289">
        <f t="shared" si="0"/>
        <v>274</v>
      </c>
      <c r="S27" s="290">
        <v>10.96</v>
      </c>
      <c r="T27" s="291">
        <v>54.09</v>
      </c>
      <c r="U27" s="292">
        <f t="shared" si="1"/>
        <v>592.82640000000004</v>
      </c>
      <c r="V27" s="235"/>
    </row>
    <row r="28" spans="1:22" ht="15">
      <c r="A28" s="295" t="s">
        <v>75</v>
      </c>
      <c r="B28" s="253"/>
      <c r="C28" s="253" t="s">
        <v>50</v>
      </c>
      <c r="D28" s="253"/>
      <c r="E28" s="253"/>
      <c r="F28" s="253" t="s">
        <v>209</v>
      </c>
      <c r="G28" s="253"/>
      <c r="H28" s="253"/>
      <c r="I28" s="253"/>
      <c r="J28" s="253">
        <v>2.5</v>
      </c>
      <c r="K28" s="253"/>
      <c r="L28" s="253"/>
      <c r="M28" s="253">
        <v>15</v>
      </c>
      <c r="N28" s="296"/>
      <c r="O28" s="253"/>
      <c r="P28" s="253"/>
      <c r="Q28" s="253"/>
      <c r="R28" s="289">
        <f t="shared" si="0"/>
        <v>17.5</v>
      </c>
      <c r="S28" s="290">
        <v>0.7</v>
      </c>
      <c r="T28" s="291">
        <v>59</v>
      </c>
      <c r="U28" s="292">
        <f t="shared" si="1"/>
        <v>41.3</v>
      </c>
      <c r="V28" s="235"/>
    </row>
    <row r="29" spans="1:22" ht="15">
      <c r="A29" s="295" t="s">
        <v>208</v>
      </c>
      <c r="B29" s="253"/>
      <c r="C29" s="253" t="s">
        <v>50</v>
      </c>
      <c r="D29" s="253"/>
      <c r="E29" s="253"/>
      <c r="F29" s="253">
        <v>80</v>
      </c>
      <c r="G29" s="253"/>
      <c r="H29" s="253"/>
      <c r="I29" s="253"/>
      <c r="J29" s="253"/>
      <c r="K29" s="253"/>
      <c r="L29" s="253"/>
      <c r="M29" s="253"/>
      <c r="N29" s="296"/>
      <c r="O29" s="253"/>
      <c r="P29" s="253"/>
      <c r="Q29" s="253"/>
      <c r="R29" s="289">
        <f t="shared" si="0"/>
        <v>80</v>
      </c>
      <c r="S29" s="290">
        <v>80</v>
      </c>
      <c r="T29" s="291">
        <v>7</v>
      </c>
      <c r="U29" s="292">
        <f t="shared" si="1"/>
        <v>560</v>
      </c>
      <c r="V29" s="235"/>
    </row>
    <row r="30" spans="1:22" ht="16.5" thickTop="1" thickBot="1">
      <c r="A30" s="295" t="s">
        <v>209</v>
      </c>
      <c r="B30" s="253"/>
      <c r="C30" s="253" t="s">
        <v>50</v>
      </c>
      <c r="D30" s="253"/>
      <c r="E30" s="253"/>
      <c r="F30" s="253"/>
      <c r="G30" s="253"/>
      <c r="H30" s="253"/>
      <c r="I30" s="253"/>
      <c r="J30" s="253"/>
      <c r="K30" s="253"/>
      <c r="L30" s="253"/>
      <c r="M30" s="253"/>
      <c r="N30" s="296"/>
      <c r="O30" s="253"/>
      <c r="P30" s="253"/>
      <c r="Q30" s="253"/>
      <c r="R30" s="289">
        <f t="shared" si="0"/>
        <v>0</v>
      </c>
      <c r="S30" s="290">
        <v>0</v>
      </c>
      <c r="T30" s="291">
        <v>0</v>
      </c>
      <c r="U30" s="292">
        <f t="shared" si="1"/>
        <v>0</v>
      </c>
      <c r="V30" s="235"/>
    </row>
    <row r="31" spans="1:22" ht="16.5" thickTop="1" thickBot="1">
      <c r="A31" s="295" t="s">
        <v>222</v>
      </c>
      <c r="B31" s="253"/>
      <c r="C31" s="253" t="s">
        <v>50</v>
      </c>
      <c r="D31" s="253"/>
      <c r="E31" s="253">
        <v>50</v>
      </c>
      <c r="F31" s="253"/>
      <c r="G31" s="253"/>
      <c r="H31" s="253"/>
      <c r="I31" s="253" t="s">
        <v>209</v>
      </c>
      <c r="J31" s="253"/>
      <c r="K31" s="253"/>
      <c r="L31" s="253"/>
      <c r="M31" s="253"/>
      <c r="N31" s="296"/>
      <c r="O31" s="253"/>
      <c r="P31" s="253"/>
      <c r="Q31" s="253"/>
      <c r="R31" s="289">
        <f t="shared" si="0"/>
        <v>50</v>
      </c>
      <c r="S31" s="290">
        <v>2</v>
      </c>
      <c r="T31" s="291">
        <v>130</v>
      </c>
      <c r="U31" s="292">
        <f t="shared" si="1"/>
        <v>260</v>
      </c>
      <c r="V31" s="235"/>
    </row>
    <row r="32" spans="1:22" ht="16.5" thickTop="1" thickBot="1">
      <c r="A32" s="295" t="s">
        <v>77</v>
      </c>
      <c r="B32" s="253"/>
      <c r="C32" s="253" t="s">
        <v>50</v>
      </c>
      <c r="D32" s="253"/>
      <c r="E32" s="253"/>
      <c r="F32" s="253"/>
      <c r="G32" s="253"/>
      <c r="H32" s="253"/>
      <c r="I32" s="253"/>
      <c r="J32" s="253">
        <v>26.75</v>
      </c>
      <c r="K32" s="253"/>
      <c r="L32" s="253"/>
      <c r="M32" s="253"/>
      <c r="N32" s="296"/>
      <c r="O32" s="253"/>
      <c r="P32" s="253"/>
      <c r="Q32" s="253"/>
      <c r="R32" s="289">
        <f t="shared" si="0"/>
        <v>26.75</v>
      </c>
      <c r="S32" s="290">
        <v>1.07</v>
      </c>
      <c r="T32" s="291">
        <v>85</v>
      </c>
      <c r="U32" s="292">
        <f t="shared" si="1"/>
        <v>90.95</v>
      </c>
      <c r="V32" s="235"/>
    </row>
    <row r="33" spans="1:22" ht="15.75" customHeight="1" thickTop="1" thickBot="1">
      <c r="A33" s="295" t="s">
        <v>78</v>
      </c>
      <c r="B33" s="253"/>
      <c r="C33" s="253" t="s">
        <v>50</v>
      </c>
      <c r="D33" s="253"/>
      <c r="E33" s="253"/>
      <c r="F33" s="253"/>
      <c r="G33" s="253"/>
      <c r="H33" s="253"/>
      <c r="I33" s="253"/>
      <c r="J33" s="253">
        <v>12</v>
      </c>
      <c r="K33" s="253"/>
      <c r="L33" s="253">
        <v>24</v>
      </c>
      <c r="M33" s="253"/>
      <c r="N33" s="296"/>
      <c r="O33" s="253"/>
      <c r="P33" s="253"/>
      <c r="Q33" s="253"/>
      <c r="R33" s="289">
        <f t="shared" si="0"/>
        <v>36</v>
      </c>
      <c r="S33" s="290">
        <v>1.44</v>
      </c>
      <c r="T33" s="291">
        <v>40</v>
      </c>
      <c r="U33" s="292">
        <f t="shared" si="1"/>
        <v>57.599999999999994</v>
      </c>
      <c r="V33" s="235"/>
    </row>
    <row r="34" spans="1:22" ht="15">
      <c r="A34" s="295" t="s">
        <v>79</v>
      </c>
      <c r="B34" s="253"/>
      <c r="C34" s="253" t="s">
        <v>50</v>
      </c>
      <c r="D34" s="253"/>
      <c r="E34" s="253"/>
      <c r="F34" s="253"/>
      <c r="G34" s="253"/>
      <c r="H34" s="253"/>
      <c r="I34" s="253"/>
      <c r="J34" s="253">
        <v>15.75</v>
      </c>
      <c r="K34" s="253"/>
      <c r="L34" s="253"/>
      <c r="M34" s="253"/>
      <c r="N34" s="296"/>
      <c r="O34" s="253"/>
      <c r="P34" s="253"/>
      <c r="Q34" s="253"/>
      <c r="R34" s="289">
        <f t="shared" si="0"/>
        <v>15.75</v>
      </c>
      <c r="S34" s="290">
        <v>0.63</v>
      </c>
      <c r="T34" s="291">
        <v>110</v>
      </c>
      <c r="U34" s="292">
        <f t="shared" si="1"/>
        <v>69.3</v>
      </c>
      <c r="V34" s="235"/>
    </row>
    <row r="35" spans="1:22" ht="15">
      <c r="A35" s="295" t="s">
        <v>217</v>
      </c>
      <c r="B35" s="253"/>
      <c r="C35" s="253" t="s">
        <v>50</v>
      </c>
      <c r="D35" s="253"/>
      <c r="E35" s="253"/>
      <c r="F35" s="253"/>
      <c r="G35" s="253"/>
      <c r="H35" s="253"/>
      <c r="I35" s="253"/>
      <c r="J35" s="253">
        <v>25</v>
      </c>
      <c r="K35" s="253"/>
      <c r="L35" s="253"/>
      <c r="M35" s="253"/>
      <c r="N35" s="296"/>
      <c r="O35" s="253"/>
      <c r="P35" s="253"/>
      <c r="Q35" s="253"/>
      <c r="R35" s="289">
        <f t="shared" si="0"/>
        <v>25</v>
      </c>
      <c r="S35" s="290">
        <v>1</v>
      </c>
      <c r="T35" s="291">
        <v>40</v>
      </c>
      <c r="U35" s="292">
        <f t="shared" si="1"/>
        <v>40</v>
      </c>
      <c r="V35" s="235"/>
    </row>
    <row r="36" spans="1:22" ht="16.5" thickTop="1" thickBot="1">
      <c r="A36" s="295" t="s">
        <v>96</v>
      </c>
      <c r="B36" s="253"/>
      <c r="C36" s="253" t="s">
        <v>50</v>
      </c>
      <c r="D36" s="253"/>
      <c r="E36" s="253"/>
      <c r="F36" s="253"/>
      <c r="G36" s="253"/>
      <c r="H36" s="253"/>
      <c r="I36" s="253"/>
      <c r="J36" s="253">
        <v>50</v>
      </c>
      <c r="K36" s="253"/>
      <c r="L36" s="253"/>
      <c r="M36" s="253"/>
      <c r="N36" s="296"/>
      <c r="O36" s="253"/>
      <c r="P36" s="253"/>
      <c r="Q36" s="253"/>
      <c r="R36" s="289">
        <f t="shared" si="0"/>
        <v>50</v>
      </c>
      <c r="S36" s="290">
        <v>2</v>
      </c>
      <c r="T36" s="291">
        <v>120</v>
      </c>
      <c r="U36" s="292">
        <f t="shared" si="1"/>
        <v>240</v>
      </c>
      <c r="V36" s="235"/>
    </row>
    <row r="37" spans="1:22" ht="16.5" thickTop="1" thickBot="1">
      <c r="A37" s="295" t="s">
        <v>97</v>
      </c>
      <c r="B37" s="253"/>
      <c r="C37" s="253" t="s">
        <v>50</v>
      </c>
      <c r="D37" s="253"/>
      <c r="E37" s="253"/>
      <c r="F37" s="253"/>
      <c r="G37" s="253"/>
      <c r="H37" s="253"/>
      <c r="I37" s="253"/>
      <c r="J37" s="253">
        <v>10</v>
      </c>
      <c r="K37" s="253"/>
      <c r="L37" s="253" t="s">
        <v>209</v>
      </c>
      <c r="M37" s="253"/>
      <c r="N37" s="296"/>
      <c r="O37" s="253"/>
      <c r="P37" s="253"/>
      <c r="Q37" s="253"/>
      <c r="R37" s="289">
        <f t="shared" si="0"/>
        <v>10</v>
      </c>
      <c r="S37" s="290">
        <v>0.4</v>
      </c>
      <c r="T37" s="291">
        <v>208</v>
      </c>
      <c r="U37" s="292">
        <f t="shared" si="1"/>
        <v>83.2</v>
      </c>
      <c r="V37" s="235"/>
    </row>
    <row r="38" spans="1:22" ht="15.75" customHeight="1" thickTop="1" thickBot="1">
      <c r="A38" s="295" t="s">
        <v>227</v>
      </c>
      <c r="B38" s="253"/>
      <c r="C38" s="253" t="s">
        <v>50</v>
      </c>
      <c r="D38" s="253"/>
      <c r="E38" s="253"/>
      <c r="F38" s="253"/>
      <c r="G38" s="253"/>
      <c r="H38" s="253"/>
      <c r="I38" s="253"/>
      <c r="J38" s="253"/>
      <c r="K38" s="253">
        <v>54</v>
      </c>
      <c r="L38" s="253"/>
      <c r="M38" s="253"/>
      <c r="N38" s="296"/>
      <c r="O38" s="253"/>
      <c r="P38" s="253"/>
      <c r="Q38" s="253"/>
      <c r="R38" s="289">
        <f t="shared" si="0"/>
        <v>54</v>
      </c>
      <c r="S38" s="290">
        <v>2.16</v>
      </c>
      <c r="T38" s="291">
        <v>75</v>
      </c>
      <c r="U38" s="292">
        <f t="shared" si="1"/>
        <v>162</v>
      </c>
      <c r="V38" s="235"/>
    </row>
    <row r="39" spans="1:22" ht="15.75" customHeight="1" thickTop="1" thickBot="1">
      <c r="A39" s="295" t="s">
        <v>228</v>
      </c>
      <c r="B39" s="253"/>
      <c r="C39" s="253" t="s">
        <v>50</v>
      </c>
      <c r="D39" s="253"/>
      <c r="E39" s="253"/>
      <c r="F39" s="253"/>
      <c r="G39" s="253"/>
      <c r="H39" s="253"/>
      <c r="I39" s="253"/>
      <c r="J39" s="253"/>
      <c r="K39" s="253"/>
      <c r="L39" s="253">
        <v>104</v>
      </c>
      <c r="M39" s="253"/>
      <c r="N39" s="296"/>
      <c r="O39" s="253"/>
      <c r="P39" s="253"/>
      <c r="Q39" s="253"/>
      <c r="R39" s="289">
        <f t="shared" si="0"/>
        <v>104</v>
      </c>
      <c r="S39" s="290">
        <v>4.16</v>
      </c>
      <c r="T39" s="291">
        <v>330</v>
      </c>
      <c r="U39" s="292">
        <f t="shared" si="1"/>
        <v>1372.8</v>
      </c>
      <c r="V39" s="235"/>
    </row>
    <row r="40" spans="1:22" ht="16.5" thickTop="1" thickBot="1">
      <c r="A40" s="295" t="s">
        <v>121</v>
      </c>
      <c r="B40" s="253"/>
      <c r="C40" s="253" t="s">
        <v>50</v>
      </c>
      <c r="D40" s="253"/>
      <c r="E40" s="253"/>
      <c r="F40" s="253"/>
      <c r="G40" s="253"/>
      <c r="H40" s="253"/>
      <c r="I40" s="253"/>
      <c r="J40" s="253"/>
      <c r="K40" s="253"/>
      <c r="L40" s="253"/>
      <c r="M40" s="253">
        <v>25</v>
      </c>
      <c r="N40" s="296"/>
      <c r="O40" s="253"/>
      <c r="P40" s="253"/>
      <c r="Q40" s="253"/>
      <c r="R40" s="289">
        <f t="shared" si="0"/>
        <v>25</v>
      </c>
      <c r="S40" s="290">
        <v>1</v>
      </c>
      <c r="T40" s="291">
        <v>150</v>
      </c>
      <c r="U40" s="292">
        <f t="shared" si="1"/>
        <v>150</v>
      </c>
      <c r="V40" s="235"/>
    </row>
    <row r="41" spans="1:22" ht="16.5" thickTop="1" thickBot="1">
      <c r="A41" s="295" t="s">
        <v>229</v>
      </c>
      <c r="B41" s="253"/>
      <c r="C41" s="253" t="s">
        <v>50</v>
      </c>
      <c r="D41" s="253"/>
      <c r="E41" s="253"/>
      <c r="F41" s="253"/>
      <c r="G41" s="253"/>
      <c r="H41" s="253"/>
      <c r="I41" s="253"/>
      <c r="J41" s="253"/>
      <c r="K41" s="253"/>
      <c r="L41" s="253"/>
      <c r="M41" s="253"/>
      <c r="N41" s="296">
        <v>1</v>
      </c>
      <c r="O41" s="253"/>
      <c r="P41" s="253"/>
      <c r="Q41" s="253"/>
      <c r="R41" s="289">
        <f t="shared" si="0"/>
        <v>1</v>
      </c>
      <c r="S41" s="290">
        <v>40</v>
      </c>
      <c r="T41" s="291">
        <v>20.420000000000002</v>
      </c>
      <c r="U41" s="292">
        <f t="shared" si="1"/>
        <v>816.80000000000007</v>
      </c>
      <c r="V41" s="235"/>
    </row>
    <row r="42" spans="1:22" ht="16.5" thickTop="1" thickBot="1">
      <c r="A42" s="295" t="s">
        <v>126</v>
      </c>
      <c r="B42" s="253"/>
      <c r="C42" s="253" t="s">
        <v>50</v>
      </c>
      <c r="D42" s="253"/>
      <c r="E42" s="253"/>
      <c r="F42" s="253"/>
      <c r="G42" s="253"/>
      <c r="H42" s="253"/>
      <c r="I42" s="253"/>
      <c r="J42" s="253"/>
      <c r="K42" s="253"/>
      <c r="L42" s="253">
        <v>2.5</v>
      </c>
      <c r="M42" s="253"/>
      <c r="N42" s="296"/>
      <c r="O42" s="253"/>
      <c r="P42" s="253"/>
      <c r="Q42" s="253"/>
      <c r="R42" s="289">
        <f t="shared" si="0"/>
        <v>2.5</v>
      </c>
      <c r="S42" s="290">
        <v>0.1</v>
      </c>
      <c r="T42" s="291">
        <v>37</v>
      </c>
      <c r="U42" s="292">
        <f t="shared" si="1"/>
        <v>3.7</v>
      </c>
      <c r="V42" s="235"/>
    </row>
    <row r="43" spans="1:22" ht="15">
      <c r="A43" s="295" t="s">
        <v>213</v>
      </c>
      <c r="B43" s="253"/>
      <c r="C43" s="253" t="s">
        <v>50</v>
      </c>
      <c r="D43" s="253"/>
      <c r="E43" s="253"/>
      <c r="F43" s="253"/>
      <c r="G43" s="253"/>
      <c r="H43" s="253"/>
      <c r="I43" s="253"/>
      <c r="J43" s="253">
        <v>7.5</v>
      </c>
      <c r="K43" s="253"/>
      <c r="L43" s="253">
        <v>2.5</v>
      </c>
      <c r="M43" s="253"/>
      <c r="N43" s="296"/>
      <c r="O43" s="253"/>
      <c r="P43" s="253"/>
      <c r="Q43" s="253"/>
      <c r="R43" s="289">
        <f t="shared" si="0"/>
        <v>10</v>
      </c>
      <c r="S43" s="290">
        <v>0.4</v>
      </c>
      <c r="T43" s="291">
        <v>75</v>
      </c>
      <c r="U43" s="292">
        <f t="shared" si="1"/>
        <v>30</v>
      </c>
      <c r="V43" s="235"/>
    </row>
    <row r="44" spans="1:22" ht="15">
      <c r="A44" s="295" t="s">
        <v>214</v>
      </c>
      <c r="B44" s="253"/>
      <c r="C44" s="253" t="s">
        <v>50</v>
      </c>
      <c r="D44" s="253"/>
      <c r="E44" s="253"/>
      <c r="F44" s="253"/>
      <c r="G44" s="253"/>
      <c r="H44" s="253"/>
      <c r="I44" s="253"/>
      <c r="J44" s="253"/>
      <c r="K44" s="253"/>
      <c r="L44" s="253"/>
      <c r="M44" s="253"/>
      <c r="N44" s="296"/>
      <c r="O44" s="253"/>
      <c r="P44" s="253"/>
      <c r="Q44" s="253"/>
      <c r="R44" s="289">
        <f t="shared" si="0"/>
        <v>0</v>
      </c>
      <c r="S44" s="290">
        <v>0</v>
      </c>
      <c r="T44" s="291">
        <v>0</v>
      </c>
      <c r="U44" s="292">
        <f t="shared" si="1"/>
        <v>0</v>
      </c>
      <c r="V44" s="235"/>
    </row>
    <row r="45" spans="1:22" ht="15">
      <c r="A45" s="295" t="s">
        <v>85</v>
      </c>
      <c r="B45" s="253"/>
      <c r="C45" s="253" t="s">
        <v>50</v>
      </c>
      <c r="D45" s="253"/>
      <c r="E45" s="253"/>
      <c r="F45" s="253"/>
      <c r="G45" s="253"/>
      <c r="H45" s="253"/>
      <c r="I45" s="253"/>
      <c r="J45" s="253"/>
      <c r="K45" s="253"/>
      <c r="L45" s="253">
        <v>16</v>
      </c>
      <c r="M45" s="253"/>
      <c r="N45" s="296"/>
      <c r="O45" s="253"/>
      <c r="P45" s="253"/>
      <c r="Q45" s="253"/>
      <c r="R45" s="289">
        <f t="shared" si="0"/>
        <v>16</v>
      </c>
      <c r="S45" s="297">
        <v>14</v>
      </c>
      <c r="T45" s="291">
        <v>24</v>
      </c>
      <c r="U45" s="292">
        <f>SUM(S45*T45)</f>
        <v>336</v>
      </c>
      <c r="V45" s="235"/>
    </row>
    <row r="46" spans="1:22" ht="14.25" customHeight="1">
      <c r="A46" s="293" t="s">
        <v>86</v>
      </c>
      <c r="B46" s="270"/>
      <c r="C46" s="270" t="s">
        <v>50</v>
      </c>
      <c r="D46" s="270"/>
      <c r="E46" s="270"/>
      <c r="F46" s="270"/>
      <c r="G46" s="270"/>
      <c r="H46" s="270"/>
      <c r="I46" s="270"/>
      <c r="J46" s="270"/>
      <c r="K46" s="270"/>
      <c r="L46" s="270"/>
      <c r="M46" s="270"/>
      <c r="N46" s="291"/>
      <c r="O46" s="270" t="s">
        <v>209</v>
      </c>
      <c r="P46" s="270"/>
      <c r="Q46" s="270"/>
      <c r="R46" s="289">
        <v>8</v>
      </c>
      <c r="S46" s="290">
        <v>0.32</v>
      </c>
      <c r="T46" s="291">
        <v>12</v>
      </c>
      <c r="U46" s="292">
        <f t="shared" si="1"/>
        <v>3.84</v>
      </c>
      <c r="V46" s="235"/>
    </row>
    <row r="47" spans="1:22" ht="15">
      <c r="A47" s="298" t="s">
        <v>209</v>
      </c>
      <c r="B47" s="270"/>
      <c r="C47" s="270" t="s">
        <v>50</v>
      </c>
      <c r="D47" s="270"/>
      <c r="E47" s="270"/>
      <c r="F47" s="270"/>
      <c r="G47" s="270"/>
      <c r="H47" s="270"/>
      <c r="I47" s="270" t="s">
        <v>209</v>
      </c>
      <c r="J47" s="270"/>
      <c r="K47" s="270"/>
      <c r="L47" s="270"/>
      <c r="M47" s="270"/>
      <c r="N47" s="291"/>
      <c r="O47" s="270"/>
      <c r="P47" s="270"/>
      <c r="Q47" s="270"/>
      <c r="R47" s="289">
        <v>0</v>
      </c>
      <c r="S47" s="290">
        <v>0</v>
      </c>
      <c r="T47" s="291">
        <v>0</v>
      </c>
      <c r="U47" s="292">
        <f t="shared" si="1"/>
        <v>0</v>
      </c>
      <c r="V47" s="235"/>
    </row>
    <row r="48" spans="1:22" ht="15">
      <c r="A48" s="235"/>
      <c r="B48" s="235"/>
      <c r="C48" s="235"/>
      <c r="D48" s="235"/>
      <c r="E48" s="235"/>
      <c r="F48" s="235"/>
      <c r="G48" s="235"/>
      <c r="H48" s="235"/>
      <c r="I48" s="235"/>
      <c r="J48" s="235"/>
      <c r="K48" s="235"/>
      <c r="L48" s="235"/>
      <c r="M48" s="299" t="s">
        <v>139</v>
      </c>
      <c r="N48" s="235"/>
      <c r="O48" s="235"/>
      <c r="P48" s="235" t="s">
        <v>141</v>
      </c>
      <c r="Q48" s="235"/>
      <c r="R48" s="235"/>
      <c r="S48" s="235"/>
      <c r="T48" s="235"/>
      <c r="U48" s="292">
        <f>SUM(U25:U47)</f>
        <v>5613.6313</v>
      </c>
      <c r="V48" s="235"/>
    </row>
    <row r="49" spans="1:22" ht="15">
      <c r="A49" s="299" t="s">
        <v>53</v>
      </c>
      <c r="B49" s="235" t="s">
        <v>209</v>
      </c>
      <c r="C49" s="235"/>
      <c r="D49" s="235"/>
      <c r="E49" s="235"/>
      <c r="F49" s="235"/>
      <c r="G49" s="235"/>
      <c r="H49" s="235"/>
      <c r="I49" s="235"/>
      <c r="J49" s="235"/>
      <c r="K49" s="235"/>
      <c r="L49" s="235"/>
      <c r="M49" s="299" t="s">
        <v>55</v>
      </c>
      <c r="N49" s="235"/>
      <c r="O49" s="235"/>
      <c r="P49" s="235"/>
      <c r="Q49" s="235"/>
      <c r="R49" s="235"/>
      <c r="S49" s="235"/>
      <c r="T49" s="235"/>
      <c r="U49" s="292">
        <f>SUM(U48/S19)</f>
        <v>140.34078249999999</v>
      </c>
      <c r="V49" s="235"/>
    </row>
    <row r="50" spans="1:22" ht="15">
      <c r="A50" s="299" t="s">
        <v>56</v>
      </c>
      <c r="B50" s="235"/>
      <c r="C50" s="235"/>
      <c r="D50" s="235"/>
      <c r="E50" s="235"/>
      <c r="F50" s="235"/>
      <c r="G50" s="235"/>
      <c r="H50" s="235"/>
      <c r="I50" s="235"/>
      <c r="J50" s="235"/>
      <c r="K50" s="235"/>
      <c r="L50" s="235"/>
      <c r="M50" s="299" t="s">
        <v>57</v>
      </c>
      <c r="N50" s="235"/>
      <c r="O50" s="235"/>
      <c r="P50" s="235" t="s">
        <v>145</v>
      </c>
      <c r="Q50" s="235"/>
      <c r="R50" s="235"/>
      <c r="S50" s="235"/>
      <c r="T50" s="235"/>
      <c r="U50" s="235"/>
      <c r="V50" s="235"/>
    </row>
    <row r="51" spans="1:22" ht="15">
      <c r="A51" s="299"/>
      <c r="B51" s="235"/>
      <c r="C51" s="235"/>
      <c r="D51" s="235"/>
      <c r="E51" s="235"/>
      <c r="F51" s="235"/>
      <c r="G51" s="235"/>
      <c r="H51" s="235"/>
      <c r="I51" s="235"/>
      <c r="J51" s="235"/>
      <c r="K51" s="235"/>
      <c r="L51" s="235"/>
      <c r="M51" s="299" t="s">
        <v>55</v>
      </c>
      <c r="N51" s="235"/>
      <c r="O51" s="235"/>
      <c r="P51" s="235"/>
      <c r="Q51" s="235"/>
      <c r="R51" s="235"/>
      <c r="S51" s="235"/>
      <c r="T51" s="235"/>
      <c r="U51" s="235"/>
      <c r="V51" s="235"/>
    </row>
  </sheetData>
  <mergeCells count="42"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  <mergeCell ref="T1:U1"/>
    <mergeCell ref="T2:U2"/>
    <mergeCell ref="A6:C6"/>
    <mergeCell ref="D6:E6"/>
    <mergeCell ref="F6:G6"/>
    <mergeCell ref="H6:I6"/>
  </mergeCells>
  <printOptions gridLines="1"/>
  <pageMargins left="0.78749999999999998" right="0.39374999999999999" top="0.78749999999999998" bottom="0.39374999999999999" header="0.51180555555555496" footer="0.51180555555555496"/>
  <pageSetup paperSize="9" scale="60" firstPageNumber="0" pageOrder="overThenDown" orientation="landscape" horizontalDpi="4294967293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LU56"/>
  <sheetViews>
    <sheetView tabSelected="1" topLeftCell="A16" zoomScale="90" zoomScaleNormal="90" zoomScalePageLayoutView="60" workbookViewId="0">
      <selection activeCell="S45" sqref="S45"/>
    </sheetView>
  </sheetViews>
  <sheetFormatPr defaultRowHeight="12.75"/>
  <cols>
    <col min="1" max="1" width="23.42578125" style="3" customWidth="1"/>
    <col min="2" max="2" width="6.28515625" style="3" customWidth="1"/>
    <col min="3" max="3" width="6.5703125" style="3" customWidth="1"/>
    <col min="4" max="4" width="6.7109375" style="3" customWidth="1"/>
    <col min="5" max="5" width="7.140625" style="3" customWidth="1"/>
    <col min="6" max="6" width="7" style="3" customWidth="1"/>
    <col min="7" max="7" width="9" style="3" customWidth="1"/>
    <col min="8" max="8" width="7.7109375" style="3" customWidth="1"/>
    <col min="9" max="9" width="8" style="3" customWidth="1"/>
    <col min="10" max="10" width="7.140625" style="3" customWidth="1"/>
    <col min="11" max="11" width="8.5703125" style="3" customWidth="1"/>
    <col min="12" max="12" width="10.42578125" style="3" customWidth="1"/>
    <col min="13" max="13" width="7.85546875" style="3" customWidth="1"/>
    <col min="14" max="14" width="8.85546875" style="3" customWidth="1"/>
    <col min="15" max="15" width="8.28515625" style="3" customWidth="1"/>
    <col min="16" max="16" width="8" style="3"/>
    <col min="17" max="17" width="7.5703125" style="3"/>
    <col min="18" max="18" width="7.140625" style="3"/>
    <col min="19" max="20" width="7.7109375" style="3"/>
    <col min="21" max="21" width="11" style="3" customWidth="1"/>
    <col min="22" max="1009" width="10.42578125" style="3"/>
    <col min="1010" max="1025" width="9.42578125"/>
  </cols>
  <sheetData>
    <row r="1" spans="1:21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4"/>
      <c r="O1" s="5"/>
      <c r="P1" s="83"/>
      <c r="Q1" s="89"/>
      <c r="R1" s="85"/>
      <c r="S1" s="85"/>
      <c r="T1" s="390" t="s">
        <v>1</v>
      </c>
      <c r="U1" s="390"/>
    </row>
    <row r="2" spans="1:21">
      <c r="A2" s="83" t="s">
        <v>231</v>
      </c>
      <c r="B2" s="83" t="s">
        <v>232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4"/>
      <c r="O2" s="5"/>
      <c r="P2" s="83"/>
      <c r="Q2" s="86"/>
      <c r="R2" s="85"/>
      <c r="S2" s="85"/>
      <c r="T2" s="392" t="s">
        <v>4</v>
      </c>
      <c r="U2" s="392"/>
    </row>
    <row r="3" spans="1:21" ht="15">
      <c r="A3" s="88" t="s">
        <v>5</v>
      </c>
      <c r="B3" s="83"/>
      <c r="C3" s="83"/>
      <c r="D3" s="83"/>
      <c r="E3" s="83"/>
      <c r="F3" s="83"/>
      <c r="G3" s="83"/>
      <c r="H3" s="83"/>
      <c r="I3" s="2" t="s">
        <v>230</v>
      </c>
      <c r="J3" s="83"/>
      <c r="K3" s="83"/>
      <c r="L3" s="83"/>
      <c r="M3" s="84"/>
      <c r="P3" s="83"/>
      <c r="Q3" s="86"/>
      <c r="R3" s="85" t="s">
        <v>209</v>
      </c>
      <c r="S3" s="85"/>
      <c r="T3" s="145"/>
      <c r="U3" s="146"/>
    </row>
    <row r="4" spans="1:21">
      <c r="A4" s="84" t="s">
        <v>247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300"/>
      <c r="P4" s="83"/>
      <c r="Q4" s="84"/>
      <c r="T4" s="301"/>
      <c r="U4" s="302"/>
    </row>
    <row r="5" spans="1:21">
      <c r="A5" s="84"/>
      <c r="B5" s="84"/>
      <c r="C5" s="84"/>
      <c r="D5" s="84"/>
      <c r="E5" s="84"/>
      <c r="F5" s="84"/>
      <c r="G5" s="84"/>
      <c r="H5" s="83"/>
      <c r="I5" s="84"/>
      <c r="J5" s="83"/>
      <c r="K5" s="84"/>
      <c r="L5" s="84"/>
      <c r="M5" s="300"/>
      <c r="N5" s="84"/>
      <c r="O5" s="84"/>
      <c r="P5" s="83"/>
      <c r="Q5" s="84"/>
      <c r="T5" s="153"/>
      <c r="U5" s="154"/>
    </row>
    <row r="6" spans="1:21">
      <c r="A6" s="397" t="s">
        <v>8</v>
      </c>
      <c r="B6" s="397"/>
      <c r="C6" s="397"/>
      <c r="D6" s="398" t="s">
        <v>9</v>
      </c>
      <c r="E6" s="398"/>
      <c r="F6" s="398" t="s">
        <v>10</v>
      </c>
      <c r="G6" s="398"/>
      <c r="H6" s="398" t="s">
        <v>11</v>
      </c>
      <c r="I6" s="398"/>
      <c r="J6" s="303"/>
      <c r="K6" s="304"/>
      <c r="L6" s="303"/>
      <c r="M6" s="84"/>
      <c r="N6" s="84"/>
      <c r="O6" s="84"/>
      <c r="T6" s="301"/>
      <c r="U6" s="302"/>
    </row>
    <row r="7" spans="1:21">
      <c r="A7" s="399" t="s">
        <v>235</v>
      </c>
      <c r="B7" s="399"/>
      <c r="C7" s="399"/>
      <c r="D7" s="400" t="s">
        <v>13</v>
      </c>
      <c r="E7" s="400"/>
      <c r="F7" s="400" t="s">
        <v>14</v>
      </c>
      <c r="G7" s="400"/>
      <c r="H7" s="400" t="s">
        <v>15</v>
      </c>
      <c r="I7" s="400"/>
      <c r="J7" s="400" t="s">
        <v>16</v>
      </c>
      <c r="K7" s="400"/>
      <c r="L7" s="305"/>
      <c r="M7" s="84"/>
      <c r="T7" s="145"/>
      <c r="U7" s="146"/>
    </row>
    <row r="8" spans="1:21">
      <c r="A8" s="306" t="s">
        <v>17</v>
      </c>
      <c r="B8" s="398" t="s">
        <v>18</v>
      </c>
      <c r="C8" s="398"/>
      <c r="D8" s="400" t="s">
        <v>19</v>
      </c>
      <c r="E8" s="400"/>
      <c r="F8" s="400" t="s">
        <v>20</v>
      </c>
      <c r="G8" s="400"/>
      <c r="H8" s="400" t="s">
        <v>21</v>
      </c>
      <c r="I8" s="400"/>
      <c r="J8" s="400" t="s">
        <v>22</v>
      </c>
      <c r="K8" s="400"/>
      <c r="L8" s="305"/>
      <c r="M8" s="84"/>
      <c r="T8" s="301"/>
      <c r="U8" s="302"/>
    </row>
    <row r="9" spans="1:21">
      <c r="A9" s="87" t="s">
        <v>23</v>
      </c>
      <c r="B9" s="400" t="s">
        <v>24</v>
      </c>
      <c r="C9" s="400"/>
      <c r="D9" s="400" t="s">
        <v>25</v>
      </c>
      <c r="E9" s="400"/>
      <c r="F9" s="400" t="s">
        <v>26</v>
      </c>
      <c r="G9" s="400"/>
      <c r="H9" s="400" t="s">
        <v>27</v>
      </c>
      <c r="I9" s="400"/>
      <c r="J9" s="307"/>
      <c r="K9" s="83"/>
      <c r="L9" s="305"/>
      <c r="M9" s="84"/>
      <c r="N9" s="84" t="s">
        <v>248</v>
      </c>
      <c r="Q9" s="84"/>
      <c r="T9" s="145"/>
      <c r="U9" s="146"/>
    </row>
    <row r="10" spans="1:21">
      <c r="A10" s="209"/>
      <c r="B10" s="401" t="s">
        <v>28</v>
      </c>
      <c r="C10" s="401"/>
      <c r="D10" s="308"/>
      <c r="E10" s="228"/>
      <c r="F10" s="83"/>
      <c r="G10" s="83"/>
      <c r="H10" s="401" t="s">
        <v>25</v>
      </c>
      <c r="I10" s="401"/>
      <c r="J10" s="307"/>
      <c r="K10" s="83"/>
      <c r="L10" s="307"/>
      <c r="T10" s="182"/>
      <c r="U10" s="183"/>
    </row>
    <row r="11" spans="1:21">
      <c r="A11" s="309">
        <v>1</v>
      </c>
      <c r="B11" s="156"/>
      <c r="C11" s="310">
        <v>2</v>
      </c>
      <c r="D11" s="311"/>
      <c r="E11" s="312">
        <v>3</v>
      </c>
      <c r="F11" s="313"/>
      <c r="G11" s="313">
        <v>4</v>
      </c>
      <c r="H11" s="311"/>
      <c r="I11" s="313">
        <v>5</v>
      </c>
      <c r="J11" s="314">
        <v>6</v>
      </c>
      <c r="K11" s="313"/>
      <c r="L11" s="311">
        <v>7</v>
      </c>
      <c r="M11" s="84"/>
      <c r="N11" s="220" t="s">
        <v>29</v>
      </c>
      <c r="O11" s="220"/>
      <c r="P11" s="315" t="s">
        <v>210</v>
      </c>
      <c r="Q11" s="220"/>
      <c r="R11" s="226"/>
      <c r="S11" s="226"/>
      <c r="T11" s="220"/>
      <c r="U11" s="229"/>
    </row>
    <row r="12" spans="1:21">
      <c r="A12" s="316"/>
      <c r="B12" s="317"/>
      <c r="C12" s="317"/>
      <c r="D12" s="317"/>
      <c r="E12" s="318" t="s">
        <v>242</v>
      </c>
      <c r="F12" s="317"/>
      <c r="G12" s="317">
        <v>1</v>
      </c>
      <c r="H12" s="317"/>
      <c r="I12" s="317">
        <v>111.69</v>
      </c>
      <c r="J12" s="319"/>
      <c r="K12" s="350">
        <v>109.17</v>
      </c>
      <c r="L12" s="166"/>
      <c r="M12" s="84"/>
      <c r="T12" s="84"/>
    </row>
    <row r="13" spans="1:21">
      <c r="A13" s="320"/>
      <c r="B13" s="224"/>
      <c r="C13" s="224"/>
      <c r="D13" s="224"/>
      <c r="E13" s="222"/>
      <c r="F13" s="224"/>
      <c r="G13" s="224"/>
      <c r="H13" s="224"/>
      <c r="I13" s="224"/>
      <c r="J13" s="321"/>
      <c r="K13" s="222"/>
      <c r="L13" s="172"/>
      <c r="M13" s="84"/>
      <c r="N13" s="84" t="s">
        <v>30</v>
      </c>
      <c r="O13" s="84"/>
      <c r="P13" s="83"/>
      <c r="Q13" s="322"/>
      <c r="R13" s="3" t="s">
        <v>240</v>
      </c>
      <c r="T13" s="84"/>
    </row>
    <row r="14" spans="1:21">
      <c r="A14" s="323"/>
      <c r="B14" s="324"/>
      <c r="C14" s="325"/>
      <c r="D14" s="325"/>
      <c r="E14" s="326"/>
      <c r="F14" s="325"/>
      <c r="G14" s="325"/>
      <c r="H14" s="83"/>
      <c r="I14" s="83"/>
      <c r="J14" s="307"/>
      <c r="K14" s="209"/>
      <c r="L14" s="180"/>
      <c r="M14" s="84"/>
      <c r="N14" s="84" t="s">
        <v>32</v>
      </c>
      <c r="T14" s="84"/>
    </row>
    <row r="15" spans="1:21">
      <c r="A15" s="83"/>
      <c r="B15" s="83"/>
      <c r="C15" s="83"/>
      <c r="D15" s="83"/>
      <c r="E15" s="83"/>
      <c r="F15" s="83"/>
      <c r="G15" s="83" t="s">
        <v>33</v>
      </c>
      <c r="H15" s="327"/>
      <c r="I15" s="328"/>
      <c r="J15" s="329"/>
      <c r="K15" s="330"/>
      <c r="L15" s="188"/>
      <c r="M15" s="84"/>
      <c r="T15" s="84"/>
    </row>
    <row r="16" spans="1:21">
      <c r="A16" s="84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3"/>
      <c r="Q16" s="84"/>
      <c r="R16" s="83"/>
      <c r="S16" s="83"/>
      <c r="T16" s="84"/>
    </row>
    <row r="17" spans="1:21">
      <c r="A17" s="331" t="s">
        <v>104</v>
      </c>
      <c r="B17" s="306"/>
      <c r="C17" s="332"/>
      <c r="D17" s="172"/>
      <c r="E17" s="172"/>
      <c r="F17" s="172"/>
      <c r="G17" s="172"/>
      <c r="H17" s="172"/>
      <c r="I17" s="172"/>
      <c r="J17" s="224" t="s">
        <v>34</v>
      </c>
      <c r="K17" s="172"/>
      <c r="L17" s="172"/>
      <c r="M17" s="224"/>
      <c r="N17" s="172"/>
      <c r="O17" s="172"/>
      <c r="P17" s="172"/>
      <c r="Q17" s="172"/>
      <c r="R17" s="398" t="s">
        <v>35</v>
      </c>
      <c r="S17" s="398"/>
      <c r="T17" s="398"/>
      <c r="U17" s="306"/>
    </row>
    <row r="18" spans="1:21" ht="12.75" customHeight="1">
      <c r="A18" s="306"/>
      <c r="B18" s="333"/>
      <c r="C18" s="334" t="s">
        <v>36</v>
      </c>
      <c r="D18" s="360" t="s">
        <v>37</v>
      </c>
      <c r="E18" s="360"/>
      <c r="F18" s="360"/>
      <c r="G18" s="360"/>
      <c r="H18" s="360"/>
      <c r="I18" s="360" t="s">
        <v>38</v>
      </c>
      <c r="J18" s="360"/>
      <c r="K18" s="360"/>
      <c r="L18" s="360"/>
      <c r="M18" s="360"/>
      <c r="N18" s="360" t="s">
        <v>39</v>
      </c>
      <c r="O18" s="360"/>
      <c r="P18" s="360"/>
      <c r="Q18" s="360"/>
      <c r="R18" s="401" t="s">
        <v>40</v>
      </c>
      <c r="S18" s="401"/>
      <c r="T18" s="401"/>
      <c r="U18" s="87"/>
    </row>
    <row r="19" spans="1:21" ht="13.5" customHeight="1">
      <c r="A19" s="87"/>
      <c r="B19" s="334"/>
      <c r="C19" s="334" t="s">
        <v>41</v>
      </c>
      <c r="D19" s="360"/>
      <c r="E19" s="360"/>
      <c r="F19" s="360"/>
      <c r="G19" s="360"/>
      <c r="H19" s="360"/>
      <c r="I19" s="360"/>
      <c r="J19" s="360"/>
      <c r="K19" s="360"/>
      <c r="L19" s="360"/>
      <c r="M19" s="360"/>
      <c r="N19" s="360"/>
      <c r="O19" s="360"/>
      <c r="P19" s="360"/>
      <c r="Q19" s="360"/>
      <c r="R19" s="402" t="s">
        <v>42</v>
      </c>
      <c r="S19" s="335">
        <v>29</v>
      </c>
      <c r="T19" s="335" t="s">
        <v>43</v>
      </c>
      <c r="U19" s="335" t="s">
        <v>44</v>
      </c>
    </row>
    <row r="20" spans="1:21" ht="16.5" customHeight="1">
      <c r="A20" s="87" t="s">
        <v>45</v>
      </c>
      <c r="B20" s="334" t="s">
        <v>46</v>
      </c>
      <c r="C20" s="334" t="s">
        <v>47</v>
      </c>
      <c r="D20" s="358" t="s">
        <v>249</v>
      </c>
      <c r="E20" s="358" t="s">
        <v>64</v>
      </c>
      <c r="F20" s="358" t="s">
        <v>243</v>
      </c>
      <c r="G20" s="358" t="s">
        <v>246</v>
      </c>
      <c r="H20" s="358"/>
      <c r="I20" s="358" t="s">
        <v>238</v>
      </c>
      <c r="J20" s="358" t="s">
        <v>251</v>
      </c>
      <c r="K20" s="358" t="s">
        <v>244</v>
      </c>
      <c r="L20" s="358" t="s">
        <v>239</v>
      </c>
      <c r="M20" s="358" t="s">
        <v>245</v>
      </c>
      <c r="N20" s="358" t="s">
        <v>72</v>
      </c>
      <c r="O20" s="358" t="s">
        <v>241</v>
      </c>
      <c r="P20" s="358" t="s">
        <v>254</v>
      </c>
      <c r="Q20" s="358"/>
      <c r="R20" s="402"/>
      <c r="S20" s="336"/>
      <c r="T20" s="84"/>
    </row>
    <row r="21" spans="1:21" ht="21.75" customHeight="1">
      <c r="A21" s="87"/>
      <c r="B21" s="334"/>
      <c r="C21" s="334" t="s">
        <v>48</v>
      </c>
      <c r="D21" s="358"/>
      <c r="E21" s="358"/>
      <c r="F21" s="358"/>
      <c r="G21" s="358"/>
      <c r="H21" s="358"/>
      <c r="I21" s="358"/>
      <c r="J21" s="358"/>
      <c r="K21" s="358"/>
      <c r="L21" s="358"/>
      <c r="M21" s="358"/>
      <c r="N21" s="358"/>
      <c r="O21" s="358"/>
      <c r="P21" s="358"/>
      <c r="Q21" s="358"/>
      <c r="R21" s="333"/>
      <c r="S21" s="85"/>
      <c r="T21" s="84"/>
    </row>
    <row r="22" spans="1:21" ht="21.75" customHeight="1">
      <c r="A22" s="337"/>
      <c r="B22" s="338"/>
      <c r="C22" s="338"/>
      <c r="D22" s="358"/>
      <c r="E22" s="358"/>
      <c r="F22" s="358"/>
      <c r="G22" s="358"/>
      <c r="H22" s="358"/>
      <c r="I22" s="358"/>
      <c r="J22" s="358"/>
      <c r="K22" s="358"/>
      <c r="L22" s="358"/>
      <c r="M22" s="358"/>
      <c r="N22" s="358"/>
      <c r="O22" s="358"/>
      <c r="P22" s="358"/>
      <c r="Q22" s="358"/>
      <c r="R22" s="334"/>
      <c r="S22" s="85"/>
      <c r="T22" s="84"/>
    </row>
    <row r="23" spans="1:21">
      <c r="A23" s="339">
        <v>1</v>
      </c>
      <c r="B23" s="340">
        <v>2</v>
      </c>
      <c r="C23" s="340">
        <v>3</v>
      </c>
      <c r="D23" s="340">
        <v>4</v>
      </c>
      <c r="E23" s="340">
        <v>5</v>
      </c>
      <c r="F23" s="340">
        <v>6</v>
      </c>
      <c r="G23" s="340">
        <v>7</v>
      </c>
      <c r="H23" s="340">
        <v>8</v>
      </c>
      <c r="I23" s="340">
        <v>9</v>
      </c>
      <c r="J23" s="340">
        <v>10</v>
      </c>
      <c r="K23" s="340">
        <v>11</v>
      </c>
      <c r="L23" s="340">
        <v>12</v>
      </c>
      <c r="M23" s="341">
        <v>13</v>
      </c>
      <c r="N23" s="340">
        <v>14</v>
      </c>
      <c r="O23" s="340">
        <v>15</v>
      </c>
      <c r="P23" s="340">
        <v>16</v>
      </c>
      <c r="Q23" s="340">
        <v>17</v>
      </c>
      <c r="R23" s="341">
        <v>18</v>
      </c>
      <c r="S23" s="342">
        <v>19</v>
      </c>
      <c r="T23" s="343">
        <v>20</v>
      </c>
      <c r="U23" s="343">
        <v>21</v>
      </c>
    </row>
    <row r="24" spans="1:21" ht="13.5" thickBot="1">
      <c r="A24" s="344" t="s">
        <v>49</v>
      </c>
      <c r="B24" s="214"/>
      <c r="C24" s="214"/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5"/>
      <c r="O24" s="214"/>
      <c r="P24" s="214"/>
      <c r="Q24" s="214"/>
      <c r="R24" s="345">
        <f>SUM(G24:Q24)</f>
        <v>0</v>
      </c>
      <c r="S24" s="230">
        <f>SUM(R24*S19)</f>
        <v>0</v>
      </c>
      <c r="T24" s="223"/>
      <c r="U24" s="231">
        <f>SUM(R24*S24)</f>
        <v>0</v>
      </c>
    </row>
    <row r="25" spans="1:21" ht="16.5" thickTop="1" thickBot="1">
      <c r="A25" s="295" t="s">
        <v>80</v>
      </c>
      <c r="B25" s="253"/>
      <c r="C25" s="253" t="s">
        <v>50</v>
      </c>
      <c r="D25" s="253"/>
      <c r="E25" s="253"/>
      <c r="F25" s="253"/>
      <c r="G25" s="253"/>
      <c r="H25" s="253"/>
      <c r="I25" s="253"/>
      <c r="J25" s="253">
        <v>0.03</v>
      </c>
      <c r="K25" s="253"/>
      <c r="L25" s="253"/>
      <c r="M25" s="253"/>
      <c r="N25" s="296"/>
      <c r="O25" s="253"/>
      <c r="P25" s="253"/>
      <c r="Q25" s="218"/>
      <c r="R25" s="345">
        <f t="shared" ref="R25:R51" si="0">SUM(D25:Q25)</f>
        <v>0.03</v>
      </c>
      <c r="S25" s="230">
        <v>0.87</v>
      </c>
      <c r="T25" s="291">
        <v>60</v>
      </c>
      <c r="U25" s="231">
        <v>52.2</v>
      </c>
    </row>
    <row r="26" spans="1:21" ht="16.5" thickTop="1" thickBot="1">
      <c r="A26" s="295" t="s">
        <v>114</v>
      </c>
      <c r="B26" s="253"/>
      <c r="C26" s="253" t="s">
        <v>50</v>
      </c>
      <c r="D26" s="253">
        <v>0.08</v>
      </c>
      <c r="E26" s="253">
        <v>0.1</v>
      </c>
      <c r="F26" s="253"/>
      <c r="G26" s="253"/>
      <c r="H26" s="253"/>
      <c r="I26" s="253"/>
      <c r="J26" s="253">
        <v>0.05</v>
      </c>
      <c r="K26" s="253" t="s">
        <v>209</v>
      </c>
      <c r="L26" s="253"/>
      <c r="M26" s="253"/>
      <c r="N26" s="296"/>
      <c r="O26" s="253"/>
      <c r="P26" s="253"/>
      <c r="Q26" s="218"/>
      <c r="R26" s="345">
        <f t="shared" si="0"/>
        <v>0.22999999999999998</v>
      </c>
      <c r="S26" s="230">
        <v>6.67</v>
      </c>
      <c r="T26" s="291">
        <v>82.35</v>
      </c>
      <c r="U26" s="231">
        <f t="shared" ref="U26:U34" si="1">SUM(S26*T26)</f>
        <v>549.27449999999999</v>
      </c>
    </row>
    <row r="27" spans="1:21" ht="15">
      <c r="A27" s="295" t="s">
        <v>73</v>
      </c>
      <c r="B27" s="253"/>
      <c r="C27" s="253" t="s">
        <v>50</v>
      </c>
      <c r="D27" s="253">
        <v>5.0000000000000001E-3</v>
      </c>
      <c r="E27" s="253"/>
      <c r="F27" s="253"/>
      <c r="G27" s="253"/>
      <c r="H27" s="253"/>
      <c r="I27" s="253"/>
      <c r="J27" s="253">
        <v>2E-3</v>
      </c>
      <c r="K27" s="253"/>
      <c r="L27" s="253"/>
      <c r="M27" s="253"/>
      <c r="N27" s="296"/>
      <c r="O27" s="253"/>
      <c r="P27" s="253"/>
      <c r="Q27" s="218"/>
      <c r="R27" s="345">
        <f t="shared" si="0"/>
        <v>7.0000000000000001E-3</v>
      </c>
      <c r="S27" s="230">
        <v>0.20300000000000001</v>
      </c>
      <c r="T27" s="291">
        <v>1067.17</v>
      </c>
      <c r="U27" s="231">
        <f t="shared" si="1"/>
        <v>216.63551000000004</v>
      </c>
    </row>
    <row r="28" spans="1:21" ht="15">
      <c r="A28" s="295" t="s">
        <v>75</v>
      </c>
      <c r="B28" s="253"/>
      <c r="C28" s="253" t="s">
        <v>50</v>
      </c>
      <c r="D28" s="253"/>
      <c r="E28" s="253">
        <v>0.01</v>
      </c>
      <c r="F28" s="253"/>
      <c r="G28" s="253"/>
      <c r="H28" s="253"/>
      <c r="I28" s="253"/>
      <c r="J28" s="253"/>
      <c r="K28" s="253"/>
      <c r="L28" s="253"/>
      <c r="M28" s="253">
        <v>1.4999999999999999E-2</v>
      </c>
      <c r="N28" s="296">
        <v>0.02</v>
      </c>
      <c r="O28" s="253"/>
      <c r="P28" s="253"/>
      <c r="Q28" s="218"/>
      <c r="R28" s="345">
        <f t="shared" si="0"/>
        <v>4.4999999999999998E-2</v>
      </c>
      <c r="S28" s="230">
        <v>1.3049999999999999</v>
      </c>
      <c r="T28" s="291">
        <v>90</v>
      </c>
      <c r="U28" s="231">
        <f t="shared" si="1"/>
        <v>117.44999999999999</v>
      </c>
    </row>
    <row r="29" spans="1:21" ht="15">
      <c r="A29" s="295" t="s">
        <v>86</v>
      </c>
      <c r="B29" s="253"/>
      <c r="C29" s="253" t="s">
        <v>50</v>
      </c>
      <c r="D29" s="253">
        <v>8.9999999999999993E-3</v>
      </c>
      <c r="E29" s="253"/>
      <c r="F29" s="253"/>
      <c r="G29" s="253"/>
      <c r="H29" s="253"/>
      <c r="I29" s="253"/>
      <c r="J29" s="253">
        <v>1E-3</v>
      </c>
      <c r="K29" s="253">
        <v>8.0000000000000004E-4</v>
      </c>
      <c r="L29" s="253">
        <v>1E-3</v>
      </c>
      <c r="M29" s="253"/>
      <c r="N29" s="296"/>
      <c r="O29" s="253"/>
      <c r="P29" s="253"/>
      <c r="Q29" s="218"/>
      <c r="R29" s="345">
        <f t="shared" si="0"/>
        <v>1.1799999999999998E-2</v>
      </c>
      <c r="S29" s="230">
        <v>0.34799999999999998</v>
      </c>
      <c r="T29" s="291">
        <v>22</v>
      </c>
      <c r="U29" s="231">
        <f t="shared" si="1"/>
        <v>7.6559999999999997</v>
      </c>
    </row>
    <row r="30" spans="1:21" ht="15">
      <c r="A30" s="295" t="s">
        <v>85</v>
      </c>
      <c r="B30" s="253"/>
      <c r="C30" s="253" t="s">
        <v>50</v>
      </c>
      <c r="D30" s="253"/>
      <c r="E30" s="253"/>
      <c r="F30" s="253">
        <v>0.03</v>
      </c>
      <c r="G30" s="253"/>
      <c r="H30" s="253"/>
      <c r="I30" s="253">
        <v>0.03</v>
      </c>
      <c r="J30" s="253"/>
      <c r="K30" s="253"/>
      <c r="L30" s="253"/>
      <c r="M30" s="253"/>
      <c r="N30" s="296"/>
      <c r="O30" s="253"/>
      <c r="P30" s="253"/>
      <c r="Q30" s="218"/>
      <c r="R30" s="345">
        <f t="shared" si="0"/>
        <v>0.06</v>
      </c>
      <c r="S30" s="230">
        <v>3.5</v>
      </c>
      <c r="T30" s="291">
        <v>39</v>
      </c>
      <c r="U30" s="231">
        <f t="shared" si="1"/>
        <v>136.5</v>
      </c>
    </row>
    <row r="31" spans="1:21" ht="15">
      <c r="A31" s="295" t="s">
        <v>79</v>
      </c>
      <c r="B31" s="253"/>
      <c r="C31" s="253" t="s">
        <v>50</v>
      </c>
      <c r="D31" s="253"/>
      <c r="E31" s="253"/>
      <c r="F31" s="253"/>
      <c r="G31" s="253"/>
      <c r="H31" s="253"/>
      <c r="I31" s="253"/>
      <c r="J31" s="253">
        <v>0.01</v>
      </c>
      <c r="K31" s="253"/>
      <c r="L31" s="253">
        <v>1.4999999999999999E-2</v>
      </c>
      <c r="M31" s="253"/>
      <c r="N31" s="296"/>
      <c r="O31" s="253"/>
      <c r="P31" s="253"/>
      <c r="Q31" s="218"/>
      <c r="R31" s="345">
        <f t="shared" si="0"/>
        <v>2.5000000000000001E-2</v>
      </c>
      <c r="S31" s="230">
        <v>0.72499999999999998</v>
      </c>
      <c r="T31" s="291">
        <v>60</v>
      </c>
      <c r="U31" s="231">
        <f t="shared" si="1"/>
        <v>43.5</v>
      </c>
    </row>
    <row r="32" spans="1:21" ht="15">
      <c r="A32" s="295" t="s">
        <v>77</v>
      </c>
      <c r="B32" s="253"/>
      <c r="C32" s="253" t="s">
        <v>50</v>
      </c>
      <c r="D32" s="253"/>
      <c r="E32" s="253"/>
      <c r="F32" s="253"/>
      <c r="G32" s="253"/>
      <c r="H32" s="253"/>
      <c r="I32" s="253"/>
      <c r="J32" s="253">
        <v>0.08</v>
      </c>
      <c r="K32" s="253"/>
      <c r="L32" s="253"/>
      <c r="M32" s="253"/>
      <c r="N32" s="296"/>
      <c r="O32" s="253"/>
      <c r="P32" s="253"/>
      <c r="Q32" s="218"/>
      <c r="R32" s="345">
        <f t="shared" si="0"/>
        <v>0.08</v>
      </c>
      <c r="S32" s="230">
        <v>2.3199999999999998</v>
      </c>
      <c r="T32" s="291">
        <v>60</v>
      </c>
      <c r="U32" s="231">
        <f t="shared" si="1"/>
        <v>139.19999999999999</v>
      </c>
    </row>
    <row r="33" spans="1:21" ht="15">
      <c r="A33" s="295" t="s">
        <v>236</v>
      </c>
      <c r="B33" s="253"/>
      <c r="C33" s="253" t="s">
        <v>50</v>
      </c>
      <c r="D33" s="253"/>
      <c r="E33" s="253"/>
      <c r="F33" s="253"/>
      <c r="G33" s="253"/>
      <c r="H33" s="253"/>
      <c r="I33" s="253"/>
      <c r="J33" s="253">
        <v>0.01</v>
      </c>
      <c r="K33" s="253"/>
      <c r="L33" s="253">
        <v>0.01</v>
      </c>
      <c r="M33" s="253"/>
      <c r="N33" s="296"/>
      <c r="O33" s="253"/>
      <c r="P33" s="253"/>
      <c r="Q33" s="218"/>
      <c r="R33" s="345">
        <f t="shared" si="0"/>
        <v>0.02</v>
      </c>
      <c r="S33" s="230">
        <v>0.57999999999999996</v>
      </c>
      <c r="T33" s="291">
        <v>60</v>
      </c>
      <c r="U33" s="231">
        <f t="shared" si="1"/>
        <v>34.799999999999997</v>
      </c>
    </row>
    <row r="34" spans="1:21" ht="15">
      <c r="A34" s="295" t="s">
        <v>237</v>
      </c>
      <c r="B34" s="253"/>
      <c r="C34" s="253" t="s">
        <v>50</v>
      </c>
      <c r="D34" s="253"/>
      <c r="E34" s="253"/>
      <c r="F34" s="253"/>
      <c r="G34" s="253"/>
      <c r="H34" s="253"/>
      <c r="I34" s="253"/>
      <c r="J34" s="253">
        <v>5.0000000000000001E-3</v>
      </c>
      <c r="K34" s="253"/>
      <c r="L34" s="253">
        <v>0.01</v>
      </c>
      <c r="M34" s="253"/>
      <c r="N34" s="296"/>
      <c r="O34" s="253"/>
      <c r="P34" s="253"/>
      <c r="Q34" s="218"/>
      <c r="R34" s="345">
        <f t="shared" si="0"/>
        <v>1.4999999999999999E-2</v>
      </c>
      <c r="S34" s="230">
        <v>0.435</v>
      </c>
      <c r="T34" s="291">
        <v>150</v>
      </c>
      <c r="U34" s="231">
        <f t="shared" si="1"/>
        <v>65.25</v>
      </c>
    </row>
    <row r="35" spans="1:21" ht="15">
      <c r="A35" s="295" t="s">
        <v>228</v>
      </c>
      <c r="B35" s="253"/>
      <c r="C35" s="253" t="s">
        <v>50</v>
      </c>
      <c r="D35" s="253"/>
      <c r="E35" s="253"/>
      <c r="F35" s="253"/>
      <c r="G35" s="253"/>
      <c r="H35" s="253"/>
      <c r="I35" s="253"/>
      <c r="J35" s="253"/>
      <c r="K35" s="253">
        <v>7.0000000000000007E-2</v>
      </c>
      <c r="L35" s="253"/>
      <c r="M35" s="253"/>
      <c r="N35" s="296"/>
      <c r="O35" s="253"/>
      <c r="P35" s="253"/>
      <c r="Q35" s="218"/>
      <c r="R35" s="345">
        <f t="shared" si="0"/>
        <v>7.0000000000000007E-2</v>
      </c>
      <c r="S35" s="230">
        <v>2.0299999999999998</v>
      </c>
      <c r="T35" s="291">
        <v>450</v>
      </c>
      <c r="U35" s="231">
        <f t="shared" ref="U35:U51" si="2">SUM(S35*T35)</f>
        <v>913.49999999999989</v>
      </c>
    </row>
    <row r="36" spans="1:21" ht="15">
      <c r="A36" s="295" t="s">
        <v>95</v>
      </c>
      <c r="B36" s="253"/>
      <c r="C36" s="253" t="s">
        <v>50</v>
      </c>
      <c r="D36" s="253"/>
      <c r="E36" s="253"/>
      <c r="F36" s="253"/>
      <c r="G36" s="253"/>
      <c r="H36" s="253"/>
      <c r="I36" s="253"/>
      <c r="J36" s="253"/>
      <c r="K36" s="253"/>
      <c r="L36" s="253">
        <v>0.21</v>
      </c>
      <c r="M36" s="253"/>
      <c r="N36" s="296"/>
      <c r="O36" s="253"/>
      <c r="P36" s="253"/>
      <c r="Q36" s="218"/>
      <c r="R36" s="345">
        <f t="shared" si="0"/>
        <v>0.21</v>
      </c>
      <c r="S36" s="230">
        <v>6.09</v>
      </c>
      <c r="T36" s="291">
        <v>60</v>
      </c>
      <c r="U36" s="231">
        <f t="shared" si="2"/>
        <v>365.4</v>
      </c>
    </row>
    <row r="37" spans="1:21" ht="15">
      <c r="A37" s="295" t="s">
        <v>126</v>
      </c>
      <c r="B37" s="253"/>
      <c r="C37" s="253" t="s">
        <v>50</v>
      </c>
      <c r="D37" s="253"/>
      <c r="E37" s="253"/>
      <c r="F37" s="253"/>
      <c r="G37" s="253"/>
      <c r="H37" s="253"/>
      <c r="I37" s="253"/>
      <c r="J37" s="253"/>
      <c r="K37" s="253"/>
      <c r="L37" s="253">
        <v>3.0000000000000001E-3</v>
      </c>
      <c r="M37" s="253"/>
      <c r="N37" s="296"/>
      <c r="O37" s="253"/>
      <c r="P37" s="253"/>
      <c r="Q37" s="218"/>
      <c r="R37" s="345">
        <f t="shared" si="0"/>
        <v>3.0000000000000001E-3</v>
      </c>
      <c r="S37" s="230">
        <v>8.6999999999999994E-2</v>
      </c>
      <c r="T37" s="291">
        <v>50</v>
      </c>
      <c r="U37" s="231">
        <f t="shared" si="2"/>
        <v>4.3499999999999996</v>
      </c>
    </row>
    <row r="38" spans="1:21" ht="16.5" thickTop="1" thickBot="1">
      <c r="A38" s="295" t="s">
        <v>121</v>
      </c>
      <c r="B38" s="253"/>
      <c r="C38" s="253" t="s">
        <v>50</v>
      </c>
      <c r="D38" s="253"/>
      <c r="E38" s="253"/>
      <c r="F38" s="253"/>
      <c r="G38" s="253"/>
      <c r="H38" s="253"/>
      <c r="I38" s="253"/>
      <c r="J38" s="253"/>
      <c r="K38" s="253"/>
      <c r="L38" s="253"/>
      <c r="M38" s="253">
        <v>1.4999999999999999E-2</v>
      </c>
      <c r="N38" s="296"/>
      <c r="O38" s="253"/>
      <c r="P38" s="253"/>
      <c r="Q38" s="218"/>
      <c r="R38" s="345">
        <f t="shared" si="0"/>
        <v>1.4999999999999999E-2</v>
      </c>
      <c r="S38" s="230">
        <v>0.435</v>
      </c>
      <c r="T38" s="291">
        <v>150</v>
      </c>
      <c r="U38" s="231">
        <f t="shared" si="2"/>
        <v>65.25</v>
      </c>
    </row>
    <row r="39" spans="1:21" ht="16.5" thickTop="1" thickBot="1">
      <c r="A39" s="295" t="s">
        <v>66</v>
      </c>
      <c r="B39" s="253"/>
      <c r="C39" s="253" t="s">
        <v>50</v>
      </c>
      <c r="D39" s="253"/>
      <c r="E39" s="253"/>
      <c r="F39" s="253"/>
      <c r="G39" s="253"/>
      <c r="H39" s="253"/>
      <c r="I39" s="253">
        <v>0.04</v>
      </c>
      <c r="J39" s="253"/>
      <c r="K39" s="253"/>
      <c r="L39" s="253"/>
      <c r="M39" s="253"/>
      <c r="N39" s="296"/>
      <c r="O39" s="253"/>
      <c r="P39" s="253"/>
      <c r="Q39" s="218"/>
      <c r="R39" s="345">
        <f t="shared" si="0"/>
        <v>0.04</v>
      </c>
      <c r="S39" s="230">
        <v>2.75</v>
      </c>
      <c r="T39" s="291">
        <v>35.700000000000003</v>
      </c>
      <c r="U39" s="231">
        <f t="shared" si="2"/>
        <v>98.175000000000011</v>
      </c>
    </row>
    <row r="40" spans="1:21" ht="16.5" thickTop="1" thickBot="1">
      <c r="A40" s="293" t="s">
        <v>64</v>
      </c>
      <c r="B40" s="270"/>
      <c r="C40" s="270" t="s">
        <v>50</v>
      </c>
      <c r="D40" s="270"/>
      <c r="E40" s="270">
        <v>5.0000000000000001E-3</v>
      </c>
      <c r="F40" s="270"/>
      <c r="G40" s="270"/>
      <c r="H40" s="270"/>
      <c r="I40" s="270"/>
      <c r="J40" s="270"/>
      <c r="K40" s="270"/>
      <c r="L40" s="270"/>
      <c r="M40" s="270"/>
      <c r="N40" s="291"/>
      <c r="O40" s="270"/>
      <c r="P40" s="270"/>
      <c r="Q40" s="218"/>
      <c r="R40" s="345">
        <f t="shared" si="0"/>
        <v>5.0000000000000001E-3</v>
      </c>
      <c r="S40" s="230">
        <v>0.14499999999999999</v>
      </c>
      <c r="T40" s="291">
        <v>600</v>
      </c>
      <c r="U40" s="231">
        <f t="shared" si="2"/>
        <v>87</v>
      </c>
    </row>
    <row r="41" spans="1:21" ht="16.5" thickTop="1" thickBot="1">
      <c r="A41" s="351" t="s">
        <v>72</v>
      </c>
      <c r="B41" s="291"/>
      <c r="C41" s="291" t="s">
        <v>50</v>
      </c>
      <c r="D41" s="291"/>
      <c r="E41" s="291"/>
      <c r="F41" s="291"/>
      <c r="G41" s="291"/>
      <c r="H41" s="291"/>
      <c r="I41" s="291"/>
      <c r="J41" s="291"/>
      <c r="K41" s="291"/>
      <c r="L41" s="291"/>
      <c r="M41" s="291"/>
      <c r="N41" s="291">
        <v>1E-3</v>
      </c>
      <c r="O41" s="291"/>
      <c r="P41" s="291"/>
      <c r="Q41" s="218"/>
      <c r="R41" s="345">
        <f t="shared" si="0"/>
        <v>1E-3</v>
      </c>
      <c r="S41" s="230">
        <v>2.9000000000000001E-2</v>
      </c>
      <c r="T41" s="291">
        <v>650</v>
      </c>
      <c r="U41" s="231">
        <f t="shared" si="2"/>
        <v>18.850000000000001</v>
      </c>
    </row>
    <row r="42" spans="1:21" ht="16.5" thickTop="1" thickBot="1">
      <c r="A42" s="351" t="s">
        <v>241</v>
      </c>
      <c r="B42" s="291"/>
      <c r="C42" s="291" t="s">
        <v>50</v>
      </c>
      <c r="D42" s="291"/>
      <c r="E42" s="291"/>
      <c r="F42" s="291"/>
      <c r="G42" s="291"/>
      <c r="H42" s="291"/>
      <c r="I42" s="291"/>
      <c r="J42" s="291"/>
      <c r="K42" s="291"/>
      <c r="L42" s="291"/>
      <c r="M42" s="291"/>
      <c r="N42" s="291"/>
      <c r="O42" s="291">
        <v>0.03</v>
      </c>
      <c r="P42" s="291"/>
      <c r="Q42" s="218"/>
      <c r="R42" s="345">
        <f t="shared" si="0"/>
        <v>0.03</v>
      </c>
      <c r="S42" s="230">
        <v>0.87</v>
      </c>
      <c r="T42" s="291">
        <v>300</v>
      </c>
      <c r="U42" s="231">
        <f t="shared" si="2"/>
        <v>261</v>
      </c>
    </row>
    <row r="43" spans="1:21" ht="16.5" thickTop="1" thickBot="1">
      <c r="A43" s="351" t="s">
        <v>250</v>
      </c>
      <c r="B43" s="291"/>
      <c r="C43" s="291" t="s">
        <v>50</v>
      </c>
      <c r="D43" s="291">
        <v>3.5999999999999997E-2</v>
      </c>
      <c r="E43" s="291"/>
      <c r="F43" s="291"/>
      <c r="G43" s="291"/>
      <c r="H43" s="291"/>
      <c r="I43" s="291"/>
      <c r="J43" s="291"/>
      <c r="K43" s="291"/>
      <c r="L43" s="291"/>
      <c r="M43" s="291"/>
      <c r="N43" s="291"/>
      <c r="O43" s="291"/>
      <c r="P43" s="291"/>
      <c r="Q43" s="218"/>
      <c r="R43" s="345">
        <v>0.04</v>
      </c>
      <c r="S43" s="230">
        <v>1.1599999999999999</v>
      </c>
      <c r="T43" s="291">
        <v>130</v>
      </c>
      <c r="U43" s="231">
        <f t="shared" si="2"/>
        <v>150.79999999999998</v>
      </c>
    </row>
    <row r="44" spans="1:21" ht="15">
      <c r="A44" s="351" t="s">
        <v>252</v>
      </c>
      <c r="B44" s="291"/>
      <c r="C44" s="291" t="s">
        <v>50</v>
      </c>
      <c r="D44" s="291"/>
      <c r="E44" s="291"/>
      <c r="F44" s="291"/>
      <c r="G44" s="291"/>
      <c r="H44" s="291"/>
      <c r="I44" s="291"/>
      <c r="J44" s="291"/>
      <c r="K44" s="291"/>
      <c r="L44" s="291"/>
      <c r="M44" s="291">
        <v>3.9E-2</v>
      </c>
      <c r="N44" s="291"/>
      <c r="O44" s="291"/>
      <c r="P44" s="291"/>
      <c r="Q44" s="218"/>
      <c r="R44" s="345">
        <f t="shared" si="0"/>
        <v>3.9E-2</v>
      </c>
      <c r="S44" s="230">
        <v>1.1379999999999999</v>
      </c>
      <c r="T44" s="291">
        <v>190</v>
      </c>
      <c r="U44" s="231">
        <f t="shared" si="2"/>
        <v>216.21999999999997</v>
      </c>
    </row>
    <row r="45" spans="1:21" ht="14.25" thickTop="1" thickBot="1">
      <c r="A45" s="346" t="s">
        <v>253</v>
      </c>
      <c r="B45" s="218"/>
      <c r="C45" s="218" t="s">
        <v>50</v>
      </c>
      <c r="D45" s="218"/>
      <c r="E45" s="218"/>
      <c r="F45" s="218"/>
      <c r="G45" s="218"/>
      <c r="H45" s="218"/>
      <c r="I45" s="218"/>
      <c r="J45" s="218">
        <v>1E-3</v>
      </c>
      <c r="K45" s="218"/>
      <c r="L45" s="218"/>
      <c r="M45" s="218"/>
      <c r="N45" s="219"/>
      <c r="O45" s="219"/>
      <c r="P45" s="218"/>
      <c r="Q45" s="218"/>
      <c r="R45" s="345">
        <f t="shared" si="0"/>
        <v>1E-3</v>
      </c>
      <c r="S45" s="230">
        <v>1</v>
      </c>
      <c r="T45" s="223">
        <v>40</v>
      </c>
      <c r="U45" s="231">
        <f t="shared" si="2"/>
        <v>40</v>
      </c>
    </row>
    <row r="46" spans="1:21" ht="14.25" thickTop="1" thickBot="1">
      <c r="A46" s="346" t="s">
        <v>254</v>
      </c>
      <c r="B46" s="218"/>
      <c r="C46" s="218" t="s">
        <v>50</v>
      </c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9"/>
      <c r="O46" s="218"/>
      <c r="P46" s="218">
        <v>0.02</v>
      </c>
      <c r="Q46" s="218"/>
      <c r="R46" s="345">
        <f t="shared" si="0"/>
        <v>0.02</v>
      </c>
      <c r="S46" s="230">
        <v>0.57999999999999996</v>
      </c>
      <c r="T46" s="223">
        <v>380</v>
      </c>
      <c r="U46" s="231">
        <f t="shared" si="2"/>
        <v>220.39999999999998</v>
      </c>
    </row>
    <row r="47" spans="1:21" ht="14.25" thickTop="1" thickBot="1">
      <c r="A47" s="346"/>
      <c r="B47" s="218"/>
      <c r="C47" s="218" t="s">
        <v>50</v>
      </c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9"/>
      <c r="O47" s="218"/>
      <c r="P47" s="218"/>
      <c r="Q47" s="218"/>
      <c r="R47" s="345">
        <f t="shared" si="0"/>
        <v>0</v>
      </c>
      <c r="S47" s="230">
        <v>0</v>
      </c>
      <c r="T47" s="223">
        <v>0</v>
      </c>
      <c r="U47" s="231">
        <f t="shared" si="2"/>
        <v>0</v>
      </c>
    </row>
    <row r="48" spans="1:21" ht="14.25" thickTop="1" thickBot="1">
      <c r="A48" s="346"/>
      <c r="B48" s="218"/>
      <c r="C48" s="218" t="s">
        <v>50</v>
      </c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9"/>
      <c r="O48" s="218"/>
      <c r="P48" s="218"/>
      <c r="Q48" s="218"/>
      <c r="R48" s="345">
        <f t="shared" si="0"/>
        <v>0</v>
      </c>
      <c r="S48" s="230">
        <v>0</v>
      </c>
      <c r="T48" s="223">
        <v>0</v>
      </c>
      <c r="U48" s="231">
        <f t="shared" si="2"/>
        <v>0</v>
      </c>
    </row>
    <row r="49" spans="1:21" ht="14.25" thickTop="1" thickBot="1">
      <c r="A49" s="346"/>
      <c r="B49" s="218"/>
      <c r="C49" s="218" t="s">
        <v>50</v>
      </c>
      <c r="D49" s="218"/>
      <c r="E49" s="218"/>
      <c r="F49" s="218"/>
      <c r="G49" s="218"/>
      <c r="H49" s="218"/>
      <c r="I49" s="218"/>
      <c r="J49" s="218"/>
      <c r="K49" s="218"/>
      <c r="L49" s="218"/>
      <c r="M49" s="218"/>
      <c r="N49" s="219"/>
      <c r="O49" s="218"/>
      <c r="P49" s="218"/>
      <c r="Q49" s="218"/>
      <c r="R49" s="345">
        <f t="shared" si="0"/>
        <v>0</v>
      </c>
      <c r="S49" s="230">
        <v>0</v>
      </c>
      <c r="T49" s="223">
        <v>0</v>
      </c>
      <c r="U49" s="231">
        <f t="shared" si="2"/>
        <v>0</v>
      </c>
    </row>
    <row r="50" spans="1:21">
      <c r="A50" s="347"/>
      <c r="B50" s="222"/>
      <c r="C50" s="218" t="s">
        <v>50</v>
      </c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3"/>
      <c r="O50" s="222"/>
      <c r="P50" s="222"/>
      <c r="Q50" s="222"/>
      <c r="R50" s="345">
        <f t="shared" si="0"/>
        <v>0</v>
      </c>
      <c r="S50" s="230">
        <v>0</v>
      </c>
      <c r="T50" s="223">
        <v>0</v>
      </c>
      <c r="U50" s="231">
        <f t="shared" si="2"/>
        <v>0</v>
      </c>
    </row>
    <row r="51" spans="1:21">
      <c r="A51" s="348" t="s">
        <v>209</v>
      </c>
      <c r="B51" s="222"/>
      <c r="C51" s="218" t="s">
        <v>50</v>
      </c>
      <c r="D51" s="222"/>
      <c r="E51" s="222"/>
      <c r="F51" s="222"/>
      <c r="G51" s="222"/>
      <c r="H51" s="222"/>
      <c r="I51" s="222"/>
      <c r="J51" s="222"/>
      <c r="K51" s="222"/>
      <c r="L51" s="222"/>
      <c r="M51" s="222"/>
      <c r="N51" s="223"/>
      <c r="O51" s="222"/>
      <c r="P51" s="222"/>
      <c r="Q51" s="222"/>
      <c r="R51" s="345">
        <f t="shared" si="0"/>
        <v>0</v>
      </c>
      <c r="S51" s="230">
        <v>0</v>
      </c>
      <c r="T51" s="223">
        <v>0</v>
      </c>
      <c r="U51" s="231">
        <f t="shared" si="2"/>
        <v>0</v>
      </c>
    </row>
    <row r="52" spans="1:21">
      <c r="M52" s="349" t="s">
        <v>51</v>
      </c>
      <c r="P52" s="3" t="s">
        <v>233</v>
      </c>
      <c r="U52" s="231">
        <v>109.17</v>
      </c>
    </row>
    <row r="53" spans="1:21">
      <c r="A53" s="349" t="s">
        <v>53</v>
      </c>
      <c r="B53" s="3" t="s">
        <v>209</v>
      </c>
      <c r="M53" s="349" t="s">
        <v>55</v>
      </c>
      <c r="U53" s="231">
        <v>3165.99</v>
      </c>
    </row>
    <row r="54" spans="1:21">
      <c r="A54" s="349" t="s">
        <v>56</v>
      </c>
      <c r="M54" s="349" t="s">
        <v>57</v>
      </c>
      <c r="P54" s="3" t="s">
        <v>234</v>
      </c>
    </row>
    <row r="55" spans="1:21">
      <c r="A55" s="349"/>
      <c r="M55" s="349" t="s">
        <v>55</v>
      </c>
    </row>
    <row r="56" spans="1:21">
      <c r="A56" s="349"/>
    </row>
  </sheetData>
  <mergeCells count="42"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  <mergeCell ref="T1:U1"/>
    <mergeCell ref="T2:U2"/>
    <mergeCell ref="A6:C6"/>
    <mergeCell ref="D6:E6"/>
    <mergeCell ref="F6:G6"/>
    <mergeCell ref="H6:I6"/>
  </mergeCells>
  <pageMargins left="0.19685039370078741" right="0.19685039370078741" top="0.39370078740157483" bottom="0.19685039370078741" header="0.51181102362204722" footer="0.51181102362204722"/>
  <pageSetup paperSize="9" scale="65" firstPageNumber="0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48"/>
  <sheetViews>
    <sheetView zoomScalePageLayoutView="60" workbookViewId="0"/>
  </sheetViews>
  <sheetFormatPr defaultRowHeight="12.75"/>
  <cols>
    <col min="1" max="1" width="21.140625" style="3"/>
    <col min="2" max="2" width="4.5703125" style="3"/>
    <col min="3" max="3" width="7.5703125" style="3"/>
    <col min="4" max="4" width="6.42578125" style="3"/>
    <col min="5" max="5" width="5.7109375" style="3"/>
    <col min="6" max="8" width="6" style="3"/>
    <col min="9" max="9" width="5.7109375" style="3"/>
    <col min="10" max="10" width="6" style="3"/>
    <col min="11" max="11" width="5.5703125" style="3"/>
    <col min="12" max="12" width="5.7109375" style="3"/>
    <col min="13" max="13" width="6.140625" style="3"/>
    <col min="14" max="14" width="5" style="3"/>
    <col min="15" max="15" width="5.7109375" style="3"/>
    <col min="16" max="16" width="5.42578125" style="3"/>
    <col min="17" max="17" width="5.140625" style="3"/>
    <col min="18" max="19" width="5.42578125" style="3"/>
    <col min="20" max="20" width="5.28515625" style="3"/>
    <col min="21" max="21" width="7.7109375" style="3"/>
    <col min="22" max="22" width="5.7109375" style="3"/>
    <col min="23" max="24" width="6.42578125" style="3"/>
    <col min="25" max="25" width="5.5703125" style="3"/>
    <col min="26" max="26" width="6.5703125" style="3"/>
    <col min="27" max="27" width="6.140625" style="3"/>
    <col min="28" max="28" width="6" style="3"/>
    <col min="29" max="29" width="6.42578125" style="3"/>
    <col min="30" max="30" width="6.140625" style="3"/>
    <col min="31" max="31" width="5.28515625" style="3"/>
    <col min="32" max="32" width="6.28515625" style="3"/>
    <col min="33" max="33" width="6.42578125" style="3"/>
    <col min="34" max="34" width="11.5703125" style="3"/>
    <col min="35" max="35" width="11.28515625" style="3"/>
    <col min="36" max="1025" width="10.42578125" style="3"/>
  </cols>
  <sheetData>
    <row r="1" spans="1:2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/>
      <c r="N1" s="6"/>
      <c r="O1" s="5"/>
      <c r="P1" s="4"/>
      <c r="Q1" s="5"/>
      <c r="R1" s="7"/>
      <c r="S1" s="7"/>
      <c r="T1" s="362" t="s">
        <v>1</v>
      </c>
      <c r="U1" s="362"/>
    </row>
    <row r="2" spans="1:21">
      <c r="A2" s="4" t="s">
        <v>2</v>
      </c>
      <c r="B2" s="4"/>
      <c r="C2" s="4" t="s">
        <v>59</v>
      </c>
      <c r="D2" s="4"/>
      <c r="E2" s="4"/>
      <c r="F2" s="4"/>
      <c r="G2" s="4"/>
      <c r="H2" s="4"/>
      <c r="I2" s="4"/>
      <c r="J2" s="4"/>
      <c r="K2" s="4"/>
      <c r="L2" s="4"/>
      <c r="M2" s="5"/>
      <c r="N2" s="6"/>
      <c r="O2" s="5"/>
      <c r="P2" s="4"/>
      <c r="Q2" s="8"/>
      <c r="R2" s="7"/>
      <c r="S2" s="7"/>
      <c r="T2" s="363" t="s">
        <v>4</v>
      </c>
      <c r="U2" s="363"/>
    </row>
    <row r="3" spans="1:21">
      <c r="A3" s="8" t="s">
        <v>5</v>
      </c>
      <c r="B3" s="4"/>
      <c r="C3" s="4"/>
      <c r="D3" s="4"/>
      <c r="E3" s="4"/>
      <c r="F3" s="4"/>
      <c r="G3" s="4"/>
      <c r="H3" s="4"/>
      <c r="I3" s="9" t="s">
        <v>6</v>
      </c>
      <c r="J3" s="4"/>
      <c r="K3" s="4"/>
      <c r="L3" s="4"/>
      <c r="M3" s="5"/>
      <c r="N3" s="6"/>
      <c r="O3" s="6"/>
      <c r="P3" s="4"/>
      <c r="Q3" s="8">
        <v>2</v>
      </c>
      <c r="R3" s="7"/>
      <c r="S3" s="7"/>
      <c r="T3" s="10"/>
      <c r="U3" s="11"/>
    </row>
    <row r="4" spans="1:21">
      <c r="A4" s="5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9"/>
      <c r="N4" s="6"/>
      <c r="O4" s="6"/>
      <c r="P4" s="4"/>
      <c r="Q4" s="5"/>
      <c r="R4" s="6"/>
      <c r="S4" s="6"/>
      <c r="T4" s="12"/>
      <c r="U4" s="13"/>
    </row>
    <row r="5" spans="1:21">
      <c r="A5" s="5"/>
      <c r="B5" s="5"/>
      <c r="C5" s="5"/>
      <c r="D5" s="5"/>
      <c r="E5" s="5"/>
      <c r="F5" s="5"/>
      <c r="G5" s="5"/>
      <c r="H5" s="4"/>
      <c r="I5" s="5"/>
      <c r="J5" s="4"/>
      <c r="K5" s="5"/>
      <c r="L5" s="5"/>
      <c r="M5" s="9"/>
      <c r="N5" s="5"/>
      <c r="O5" s="5"/>
      <c r="P5" s="4"/>
      <c r="Q5" s="5"/>
      <c r="R5" s="6"/>
      <c r="S5" s="6"/>
      <c r="T5" s="14"/>
      <c r="U5" s="15"/>
    </row>
    <row r="6" spans="1:21">
      <c r="A6" s="364" t="s">
        <v>8</v>
      </c>
      <c r="B6" s="364"/>
      <c r="C6" s="364"/>
      <c r="D6" s="365" t="s">
        <v>9</v>
      </c>
      <c r="E6" s="365"/>
      <c r="F6" s="365" t="s">
        <v>10</v>
      </c>
      <c r="G6" s="365"/>
      <c r="H6" s="365" t="s">
        <v>11</v>
      </c>
      <c r="I6" s="365"/>
      <c r="J6" s="18"/>
      <c r="K6" s="19"/>
      <c r="L6" s="18"/>
      <c r="M6" s="5"/>
      <c r="N6" s="5"/>
      <c r="O6" s="5"/>
      <c r="P6" s="6"/>
      <c r="Q6" s="6"/>
      <c r="R6" s="6"/>
      <c r="S6" s="6"/>
      <c r="T6" s="12"/>
      <c r="U6" s="13"/>
    </row>
    <row r="7" spans="1:21">
      <c r="A7" s="366" t="s">
        <v>12</v>
      </c>
      <c r="B7" s="366"/>
      <c r="C7" s="366"/>
      <c r="D7" s="367" t="s">
        <v>13</v>
      </c>
      <c r="E7" s="367"/>
      <c r="F7" s="367" t="s">
        <v>14</v>
      </c>
      <c r="G7" s="367"/>
      <c r="H7" s="367" t="s">
        <v>15</v>
      </c>
      <c r="I7" s="367"/>
      <c r="J7" s="367" t="s">
        <v>16</v>
      </c>
      <c r="K7" s="367"/>
      <c r="L7" s="20"/>
      <c r="M7" s="5"/>
      <c r="N7" s="6"/>
      <c r="O7" s="6"/>
      <c r="P7" s="6"/>
      <c r="Q7" s="6"/>
      <c r="R7" s="6"/>
      <c r="S7" s="6"/>
      <c r="T7" s="10"/>
      <c r="U7" s="11"/>
    </row>
    <row r="8" spans="1:21">
      <c r="A8" s="21" t="s">
        <v>17</v>
      </c>
      <c r="B8" s="365" t="s">
        <v>18</v>
      </c>
      <c r="C8" s="365"/>
      <c r="D8" s="367" t="s">
        <v>19</v>
      </c>
      <c r="E8" s="367"/>
      <c r="F8" s="367" t="s">
        <v>20</v>
      </c>
      <c r="G8" s="367"/>
      <c r="H8" s="367" t="s">
        <v>21</v>
      </c>
      <c r="I8" s="367"/>
      <c r="J8" s="367" t="s">
        <v>22</v>
      </c>
      <c r="K8" s="367"/>
      <c r="L8" s="20"/>
      <c r="M8" s="5"/>
      <c r="N8" s="6"/>
      <c r="O8" s="6"/>
      <c r="P8" s="6"/>
      <c r="Q8" s="6"/>
      <c r="R8" s="6"/>
      <c r="S8" s="6"/>
      <c r="T8" s="12"/>
      <c r="U8" s="13"/>
    </row>
    <row r="9" spans="1:21">
      <c r="A9" s="22" t="s">
        <v>23</v>
      </c>
      <c r="B9" s="367" t="s">
        <v>24</v>
      </c>
      <c r="C9" s="367"/>
      <c r="D9" s="367" t="s">
        <v>25</v>
      </c>
      <c r="E9" s="367"/>
      <c r="F9" s="367" t="s">
        <v>26</v>
      </c>
      <c r="G9" s="367"/>
      <c r="H9" s="367" t="s">
        <v>27</v>
      </c>
      <c r="I9" s="367"/>
      <c r="J9" s="23"/>
      <c r="K9" s="4"/>
      <c r="L9" s="20"/>
      <c r="M9" s="5"/>
      <c r="N9" s="5" t="s">
        <v>60</v>
      </c>
      <c r="O9" s="6" t="s">
        <v>61</v>
      </c>
      <c r="P9" s="6"/>
      <c r="Q9" s="5"/>
      <c r="R9" s="6"/>
      <c r="S9" s="6"/>
      <c r="T9" s="10"/>
      <c r="U9" s="11"/>
    </row>
    <row r="10" spans="1:21">
      <c r="A10" s="24"/>
      <c r="B10" s="369" t="s">
        <v>28</v>
      </c>
      <c r="C10" s="369"/>
      <c r="D10" s="25"/>
      <c r="E10" s="26"/>
      <c r="F10" s="4"/>
      <c r="G10" s="4"/>
      <c r="H10" s="369" t="s">
        <v>25</v>
      </c>
      <c r="I10" s="369"/>
      <c r="J10" s="23"/>
      <c r="K10" s="4"/>
      <c r="L10" s="23"/>
      <c r="M10" s="6"/>
      <c r="N10" s="6"/>
      <c r="O10" s="6"/>
      <c r="P10" s="6"/>
      <c r="Q10" s="6"/>
      <c r="R10" s="6"/>
      <c r="S10" s="6"/>
      <c r="T10" s="27"/>
      <c r="U10" s="28"/>
    </row>
    <row r="11" spans="1:21">
      <c r="A11" s="29">
        <v>1</v>
      </c>
      <c r="B11" s="30"/>
      <c r="C11" s="31">
        <v>2</v>
      </c>
      <c r="D11" s="32"/>
      <c r="E11" s="33">
        <v>3</v>
      </c>
      <c r="F11" s="34"/>
      <c r="G11" s="34">
        <v>4</v>
      </c>
      <c r="H11" s="32"/>
      <c r="I11" s="34">
        <v>5</v>
      </c>
      <c r="J11" s="35">
        <v>6</v>
      </c>
      <c r="K11" s="34"/>
      <c r="L11" s="32">
        <v>7</v>
      </c>
      <c r="M11" s="5"/>
      <c r="N11" s="36" t="s">
        <v>29</v>
      </c>
      <c r="O11" s="36"/>
      <c r="P11" s="36"/>
      <c r="Q11" s="36"/>
      <c r="R11" s="37"/>
      <c r="S11" s="37"/>
      <c r="T11" s="36"/>
      <c r="U11" s="38"/>
    </row>
    <row r="12" spans="1:21">
      <c r="A12" s="39"/>
      <c r="B12" s="40"/>
      <c r="C12" s="40"/>
      <c r="D12" s="40"/>
      <c r="E12" s="41"/>
      <c r="F12" s="40"/>
      <c r="G12" s="40"/>
      <c r="H12" s="40"/>
      <c r="I12" s="40"/>
      <c r="J12" s="42"/>
      <c r="K12" s="41"/>
      <c r="L12" s="43"/>
      <c r="M12" s="5"/>
      <c r="N12" s="6"/>
      <c r="O12" s="6"/>
      <c r="P12" s="6"/>
      <c r="Q12" s="6"/>
      <c r="R12" s="6"/>
      <c r="S12" s="6"/>
      <c r="T12" s="5"/>
      <c r="U12" s="6"/>
    </row>
    <row r="13" spans="1:21">
      <c r="A13" s="44"/>
      <c r="B13" s="45"/>
      <c r="C13" s="45"/>
      <c r="D13" s="45"/>
      <c r="E13" s="46"/>
      <c r="F13" s="45"/>
      <c r="G13" s="45"/>
      <c r="H13" s="45"/>
      <c r="I13" s="45"/>
      <c r="J13" s="47"/>
      <c r="K13" s="46"/>
      <c r="L13" s="48"/>
      <c r="M13" s="5"/>
      <c r="N13" s="5" t="s">
        <v>30</v>
      </c>
      <c r="O13" s="5"/>
      <c r="P13" s="4"/>
      <c r="Q13" s="5"/>
      <c r="R13" s="6"/>
      <c r="S13" s="6" t="s">
        <v>31</v>
      </c>
      <c r="T13" s="5"/>
      <c r="U13" s="6"/>
    </row>
    <row r="14" spans="1:21">
      <c r="A14" s="49"/>
      <c r="B14" s="50"/>
      <c r="C14" s="51"/>
      <c r="D14" s="51"/>
      <c r="E14" s="52"/>
      <c r="F14" s="51"/>
      <c r="G14" s="51"/>
      <c r="H14" s="4"/>
      <c r="I14" s="4"/>
      <c r="J14" s="23"/>
      <c r="K14" s="24"/>
      <c r="L14" s="53"/>
      <c r="M14" s="5"/>
      <c r="N14" s="5" t="s">
        <v>32</v>
      </c>
      <c r="O14" s="6"/>
      <c r="P14" s="6"/>
      <c r="Q14" s="6"/>
      <c r="R14" s="6"/>
      <c r="S14" s="6"/>
      <c r="T14" s="5"/>
      <c r="U14" s="6"/>
    </row>
    <row r="15" spans="1:21">
      <c r="A15" s="4"/>
      <c r="B15" s="4"/>
      <c r="C15" s="4"/>
      <c r="D15" s="4"/>
      <c r="E15" s="4"/>
      <c r="F15" s="4"/>
      <c r="G15" s="4" t="s">
        <v>33</v>
      </c>
      <c r="H15" s="54"/>
      <c r="I15" s="55"/>
      <c r="J15" s="56"/>
      <c r="K15" s="57"/>
      <c r="L15" s="58"/>
      <c r="M15" s="5"/>
      <c r="N15" s="6"/>
      <c r="O15" s="6"/>
      <c r="P15" s="6"/>
      <c r="Q15" s="6"/>
      <c r="R15" s="6"/>
      <c r="S15" s="6"/>
      <c r="T15" s="5"/>
      <c r="U15" s="6"/>
    </row>
    <row r="16" spans="1:21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4"/>
      <c r="Q16" s="5"/>
      <c r="R16" s="4"/>
      <c r="S16" s="4"/>
      <c r="T16" s="5"/>
      <c r="U16" s="6"/>
    </row>
    <row r="17" spans="1:21">
      <c r="A17" s="5"/>
      <c r="B17" s="21"/>
      <c r="C17" s="16"/>
      <c r="D17" s="48"/>
      <c r="E17" s="48"/>
      <c r="F17" s="48"/>
      <c r="G17" s="48"/>
      <c r="H17" s="48"/>
      <c r="I17" s="48"/>
      <c r="J17" s="45" t="s">
        <v>34</v>
      </c>
      <c r="K17" s="48"/>
      <c r="L17" s="48"/>
      <c r="M17" s="45"/>
      <c r="N17" s="48"/>
      <c r="O17" s="48"/>
      <c r="P17" s="48"/>
      <c r="Q17" s="48"/>
      <c r="R17" s="365" t="s">
        <v>35</v>
      </c>
      <c r="S17" s="365"/>
      <c r="T17" s="365"/>
      <c r="U17" s="21"/>
    </row>
    <row r="18" spans="1:21">
      <c r="A18" s="21"/>
      <c r="B18" s="59"/>
      <c r="C18" s="60" t="s">
        <v>36</v>
      </c>
      <c r="D18" s="370" t="s">
        <v>37</v>
      </c>
      <c r="E18" s="370"/>
      <c r="F18" s="370"/>
      <c r="G18" s="370"/>
      <c r="H18" s="370"/>
      <c r="I18" s="370" t="s">
        <v>38</v>
      </c>
      <c r="J18" s="370"/>
      <c r="K18" s="370"/>
      <c r="L18" s="370"/>
      <c r="M18" s="370"/>
      <c r="N18" s="370" t="s">
        <v>39</v>
      </c>
      <c r="O18" s="370"/>
      <c r="P18" s="370"/>
      <c r="Q18" s="370"/>
      <c r="R18" s="369" t="s">
        <v>40</v>
      </c>
      <c r="S18" s="369"/>
      <c r="T18" s="369"/>
      <c r="U18" s="22"/>
    </row>
    <row r="19" spans="1:21" ht="13.5" customHeight="1">
      <c r="A19" s="22"/>
      <c r="B19" s="60"/>
      <c r="C19" s="60" t="s">
        <v>41</v>
      </c>
      <c r="D19" s="370"/>
      <c r="E19" s="370"/>
      <c r="F19" s="370"/>
      <c r="G19" s="370"/>
      <c r="H19" s="370"/>
      <c r="I19" s="370"/>
      <c r="J19" s="370"/>
      <c r="K19" s="370"/>
      <c r="L19" s="370"/>
      <c r="M19" s="370"/>
      <c r="N19" s="370"/>
      <c r="O19" s="370"/>
      <c r="P19" s="370"/>
      <c r="Q19" s="370"/>
      <c r="R19" s="371" t="s">
        <v>42</v>
      </c>
      <c r="S19" s="61">
        <v>16</v>
      </c>
      <c r="T19" s="61" t="s">
        <v>43</v>
      </c>
      <c r="U19" s="61" t="s">
        <v>44</v>
      </c>
    </row>
    <row r="20" spans="1:21" ht="13.5" customHeight="1">
      <c r="A20" s="22" t="s">
        <v>45</v>
      </c>
      <c r="B20" s="60" t="s">
        <v>46</v>
      </c>
      <c r="C20" s="60" t="s">
        <v>47</v>
      </c>
      <c r="D20" s="368" t="s">
        <v>62</v>
      </c>
      <c r="E20" s="368" t="s">
        <v>63</v>
      </c>
      <c r="F20" s="368" t="s">
        <v>64</v>
      </c>
      <c r="G20" s="368" t="s">
        <v>65</v>
      </c>
      <c r="H20" s="368" t="s">
        <v>66</v>
      </c>
      <c r="I20" s="368" t="s">
        <v>67</v>
      </c>
      <c r="J20" s="368" t="s">
        <v>68</v>
      </c>
      <c r="K20" s="368" t="s">
        <v>69</v>
      </c>
      <c r="L20" s="368" t="s">
        <v>70</v>
      </c>
      <c r="M20" s="368"/>
      <c r="N20" s="368" t="s">
        <v>71</v>
      </c>
      <c r="O20" s="368" t="s">
        <v>72</v>
      </c>
      <c r="P20" s="368"/>
      <c r="Q20" s="368"/>
      <c r="R20" s="371"/>
      <c r="S20" s="62"/>
      <c r="T20" s="5"/>
      <c r="U20" s="6"/>
    </row>
    <row r="21" spans="1:21">
      <c r="A21" s="22"/>
      <c r="B21" s="60"/>
      <c r="C21" s="60" t="s">
        <v>48</v>
      </c>
      <c r="D21" s="368"/>
      <c r="E21" s="368"/>
      <c r="F21" s="368"/>
      <c r="G21" s="368"/>
      <c r="H21" s="368"/>
      <c r="I21" s="368"/>
      <c r="J21" s="368"/>
      <c r="K21" s="368"/>
      <c r="L21" s="368"/>
      <c r="M21" s="368"/>
      <c r="N21" s="368"/>
      <c r="O21" s="368"/>
      <c r="P21" s="368"/>
      <c r="Q21" s="368"/>
      <c r="R21" s="59"/>
      <c r="S21" s="7"/>
      <c r="T21" s="5"/>
      <c r="U21" s="6"/>
    </row>
    <row r="22" spans="1:21">
      <c r="A22" s="63"/>
      <c r="B22" s="64"/>
      <c r="C22" s="64"/>
      <c r="D22" s="368"/>
      <c r="E22" s="368"/>
      <c r="F22" s="368"/>
      <c r="G22" s="368"/>
      <c r="H22" s="368"/>
      <c r="I22" s="368"/>
      <c r="J22" s="368"/>
      <c r="K22" s="368"/>
      <c r="L22" s="368"/>
      <c r="M22" s="368"/>
      <c r="N22" s="368"/>
      <c r="O22" s="368"/>
      <c r="P22" s="368"/>
      <c r="Q22" s="368"/>
      <c r="R22" s="60"/>
      <c r="S22" s="7"/>
      <c r="T22" s="5"/>
      <c r="U22" s="6"/>
    </row>
    <row r="23" spans="1:21">
      <c r="A23" s="65">
        <v>1</v>
      </c>
      <c r="B23" s="66">
        <v>2</v>
      </c>
      <c r="C23" s="66">
        <v>3</v>
      </c>
      <c r="D23" s="66">
        <v>4</v>
      </c>
      <c r="E23" s="66">
        <v>5</v>
      </c>
      <c r="F23" s="66">
        <v>6</v>
      </c>
      <c r="G23" s="66">
        <v>7</v>
      </c>
      <c r="H23" s="66">
        <v>8</v>
      </c>
      <c r="I23" s="66">
        <v>9</v>
      </c>
      <c r="J23" s="66">
        <v>10</v>
      </c>
      <c r="K23" s="66">
        <v>11</v>
      </c>
      <c r="L23" s="66">
        <v>12</v>
      </c>
      <c r="M23" s="67">
        <v>13</v>
      </c>
      <c r="N23" s="66">
        <v>14</v>
      </c>
      <c r="O23" s="66">
        <v>15</v>
      </c>
      <c r="P23" s="66">
        <v>16</v>
      </c>
      <c r="Q23" s="66">
        <v>17</v>
      </c>
      <c r="R23" s="67">
        <v>18</v>
      </c>
      <c r="S23" s="68">
        <v>19</v>
      </c>
      <c r="T23" s="69">
        <v>20</v>
      </c>
      <c r="U23" s="69">
        <v>21</v>
      </c>
    </row>
    <row r="24" spans="1:21">
      <c r="A24" s="70" t="s">
        <v>49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2"/>
      <c r="O24" s="71"/>
      <c r="P24" s="71"/>
      <c r="Q24" s="71"/>
      <c r="R24" s="73">
        <f>SUM(G24:Q24)</f>
        <v>0</v>
      </c>
      <c r="S24" s="74">
        <f>SUM(R24*S19)</f>
        <v>0</v>
      </c>
      <c r="T24" s="75"/>
      <c r="U24" s="76">
        <f>SUM(R24*S24)</f>
        <v>0</v>
      </c>
    </row>
    <row r="25" spans="1:21">
      <c r="A25" s="77" t="s">
        <v>73</v>
      </c>
      <c r="B25" s="78"/>
      <c r="C25" s="78" t="s">
        <v>50</v>
      </c>
      <c r="D25" s="78">
        <v>0.01</v>
      </c>
      <c r="E25" s="78">
        <v>5.0000000000000001E-3</v>
      </c>
      <c r="F25" s="78"/>
      <c r="G25" s="78"/>
      <c r="H25" s="78"/>
      <c r="I25" s="78">
        <v>5.0000000000000001E-3</v>
      </c>
      <c r="J25" s="78">
        <v>5.0000000000000001E-3</v>
      </c>
      <c r="K25" s="78">
        <v>5.0000000000000001E-3</v>
      </c>
      <c r="L25" s="78"/>
      <c r="M25" s="78"/>
      <c r="N25" s="79">
        <v>5.0000000000000001E-3</v>
      </c>
      <c r="O25" s="78"/>
      <c r="P25" s="78"/>
      <c r="Q25" s="78"/>
      <c r="R25" s="73">
        <f t="shared" ref="R25:R44" si="0">SUM(D25:Q25)</f>
        <v>3.5000000000000003E-2</v>
      </c>
      <c r="S25" s="74">
        <f>SUM(R25*S19)</f>
        <v>0.56000000000000005</v>
      </c>
      <c r="T25" s="75">
        <v>95</v>
      </c>
      <c r="U25" s="76">
        <f>SUM(S25*T25)/0.2</f>
        <v>266</v>
      </c>
    </row>
    <row r="26" spans="1:21" ht="14.25" customHeight="1">
      <c r="A26" s="77" t="s">
        <v>74</v>
      </c>
      <c r="B26" s="78"/>
      <c r="C26" s="78" t="s">
        <v>50</v>
      </c>
      <c r="D26" s="78"/>
      <c r="E26" s="78">
        <v>0.1</v>
      </c>
      <c r="F26" s="78">
        <v>0.1</v>
      </c>
      <c r="G26" s="78"/>
      <c r="H26" s="78"/>
      <c r="I26" s="78"/>
      <c r="J26" s="78"/>
      <c r="K26" s="78"/>
      <c r="L26" s="78"/>
      <c r="M26" s="78"/>
      <c r="N26" s="79">
        <v>0.05</v>
      </c>
      <c r="O26" s="78"/>
      <c r="P26" s="78"/>
      <c r="Q26" s="78"/>
      <c r="R26" s="73">
        <f t="shared" si="0"/>
        <v>0.25</v>
      </c>
      <c r="S26" s="74">
        <f>SUM(R26*S19)</f>
        <v>4</v>
      </c>
      <c r="T26" s="75">
        <v>39.5</v>
      </c>
      <c r="U26" s="76">
        <f>SUM(S26*T26)</f>
        <v>158</v>
      </c>
    </row>
    <row r="27" spans="1:21">
      <c r="A27" s="77" t="s">
        <v>75</v>
      </c>
      <c r="B27" s="78"/>
      <c r="C27" s="78" t="s">
        <v>50</v>
      </c>
      <c r="D27" s="78"/>
      <c r="E27" s="78">
        <v>5.0000000000000001E-3</v>
      </c>
      <c r="F27" s="78">
        <v>0.01</v>
      </c>
      <c r="G27" s="78"/>
      <c r="H27" s="78"/>
      <c r="I27" s="78"/>
      <c r="J27" s="78"/>
      <c r="K27" s="78"/>
      <c r="L27" s="78">
        <v>0.01</v>
      </c>
      <c r="M27" s="78"/>
      <c r="N27" s="79">
        <v>5.0000000000000001E-3</v>
      </c>
      <c r="O27" s="78">
        <v>0.01</v>
      </c>
      <c r="P27" s="78"/>
      <c r="Q27" s="78"/>
      <c r="R27" s="73">
        <f t="shared" si="0"/>
        <v>0.04</v>
      </c>
      <c r="S27" s="74">
        <f>SUM(R27*S19)</f>
        <v>0.64</v>
      </c>
      <c r="T27" s="75">
        <v>57</v>
      </c>
      <c r="U27" s="76">
        <f>SUM(S27*T27)</f>
        <v>36.480000000000004</v>
      </c>
    </row>
    <row r="28" spans="1:21">
      <c r="A28" s="77" t="s">
        <v>76</v>
      </c>
      <c r="B28" s="78"/>
      <c r="C28" s="78" t="s">
        <v>50</v>
      </c>
      <c r="D28" s="78"/>
      <c r="E28" s="78">
        <v>0.03</v>
      </c>
      <c r="F28" s="78"/>
      <c r="G28" s="78"/>
      <c r="H28" s="78"/>
      <c r="I28" s="78"/>
      <c r="J28" s="78"/>
      <c r="K28" s="78"/>
      <c r="L28" s="78"/>
      <c r="M28" s="78"/>
      <c r="N28" s="79"/>
      <c r="O28" s="78"/>
      <c r="P28" s="78"/>
      <c r="Q28" s="78"/>
      <c r="R28" s="73">
        <f t="shared" si="0"/>
        <v>0.03</v>
      </c>
      <c r="S28" s="74">
        <f>SUM(R28*S19)</f>
        <v>0.48</v>
      </c>
      <c r="T28" s="75">
        <v>28</v>
      </c>
      <c r="U28" s="76">
        <f>SUM(S28*T28)</f>
        <v>13.44</v>
      </c>
    </row>
    <row r="29" spans="1:21">
      <c r="A29" s="77" t="s">
        <v>64</v>
      </c>
      <c r="B29" s="78"/>
      <c r="C29" s="78" t="s">
        <v>50</v>
      </c>
      <c r="D29" s="78"/>
      <c r="E29" s="78"/>
      <c r="F29" s="78">
        <v>1E-3</v>
      </c>
      <c r="G29" s="78"/>
      <c r="H29" s="78"/>
      <c r="I29" s="78"/>
      <c r="J29" s="78"/>
      <c r="K29" s="78"/>
      <c r="L29" s="78"/>
      <c r="M29" s="78"/>
      <c r="N29" s="79"/>
      <c r="O29" s="78"/>
      <c r="P29" s="78"/>
      <c r="Q29" s="78"/>
      <c r="R29" s="73">
        <f t="shared" si="0"/>
        <v>1E-3</v>
      </c>
      <c r="S29" s="74">
        <f>SUM(R29*S19)</f>
        <v>1.6E-2</v>
      </c>
      <c r="T29" s="75">
        <v>89</v>
      </c>
      <c r="U29" s="76">
        <f>SUM(S29*T29)/0.1</f>
        <v>14.239999999999998</v>
      </c>
    </row>
    <row r="30" spans="1:21">
      <c r="A30" s="77" t="s">
        <v>77</v>
      </c>
      <c r="B30" s="78"/>
      <c r="C30" s="78" t="s">
        <v>50</v>
      </c>
      <c r="D30" s="78"/>
      <c r="E30" s="78"/>
      <c r="F30" s="78"/>
      <c r="G30" s="78"/>
      <c r="H30" s="78"/>
      <c r="I30" s="78">
        <v>0.09</v>
      </c>
      <c r="J30" s="78"/>
      <c r="K30" s="78"/>
      <c r="L30" s="78"/>
      <c r="M30" s="78"/>
      <c r="N30" s="79"/>
      <c r="O30" s="78"/>
      <c r="P30" s="78"/>
      <c r="Q30" s="78"/>
      <c r="R30" s="73">
        <f t="shared" si="0"/>
        <v>0.09</v>
      </c>
      <c r="S30" s="74">
        <f>SUM(R30*S19)</f>
        <v>1.44</v>
      </c>
      <c r="T30" s="75">
        <v>25</v>
      </c>
      <c r="U30" s="76">
        <f>SUM(S30*T30)</f>
        <v>36</v>
      </c>
    </row>
    <row r="31" spans="1:21">
      <c r="A31" s="77" t="s">
        <v>78</v>
      </c>
      <c r="B31" s="78"/>
      <c r="C31" s="78" t="s">
        <v>50</v>
      </c>
      <c r="D31" s="78"/>
      <c r="E31" s="78"/>
      <c r="F31" s="78"/>
      <c r="G31" s="78"/>
      <c r="H31" s="78"/>
      <c r="I31" s="78">
        <v>0.02</v>
      </c>
      <c r="J31" s="78"/>
      <c r="K31" s="78">
        <v>0.02</v>
      </c>
      <c r="L31" s="78"/>
      <c r="M31" s="78"/>
      <c r="N31" s="79"/>
      <c r="O31" s="78"/>
      <c r="P31" s="78"/>
      <c r="Q31" s="78"/>
      <c r="R31" s="73">
        <f t="shared" si="0"/>
        <v>0.04</v>
      </c>
      <c r="S31" s="74">
        <f>SUM(R31*S19)</f>
        <v>0.64</v>
      </c>
      <c r="T31" s="75">
        <v>39</v>
      </c>
      <c r="U31" s="76">
        <f>SUM(S31*T31)</f>
        <v>24.96</v>
      </c>
    </row>
    <row r="32" spans="1:21">
      <c r="A32" s="77" t="s">
        <v>79</v>
      </c>
      <c r="B32" s="78"/>
      <c r="C32" s="78" t="s">
        <v>50</v>
      </c>
      <c r="D32" s="78"/>
      <c r="E32" s="78"/>
      <c r="F32" s="78"/>
      <c r="G32" s="78"/>
      <c r="H32" s="78"/>
      <c r="I32" s="78">
        <v>0.02</v>
      </c>
      <c r="J32" s="78"/>
      <c r="K32" s="78">
        <v>0.02</v>
      </c>
      <c r="L32" s="78"/>
      <c r="M32" s="78"/>
      <c r="N32" s="79"/>
      <c r="O32" s="78"/>
      <c r="P32" s="78"/>
      <c r="Q32" s="78"/>
      <c r="R32" s="73">
        <f t="shared" si="0"/>
        <v>0.04</v>
      </c>
      <c r="S32" s="74">
        <f>SUM(R32*S19)</f>
        <v>0.64</v>
      </c>
      <c r="T32" s="75">
        <v>33</v>
      </c>
      <c r="U32" s="76">
        <f>SUM(S32*T32)</f>
        <v>21.12</v>
      </c>
    </row>
    <row r="33" spans="1:21">
      <c r="A33" s="77" t="s">
        <v>80</v>
      </c>
      <c r="B33" s="78"/>
      <c r="C33" s="78" t="s">
        <v>50</v>
      </c>
      <c r="D33" s="78"/>
      <c r="E33" s="78"/>
      <c r="F33" s="78"/>
      <c r="G33" s="78"/>
      <c r="H33" s="78"/>
      <c r="I33" s="78">
        <v>0.02</v>
      </c>
      <c r="J33" s="78"/>
      <c r="K33" s="78"/>
      <c r="L33" s="78"/>
      <c r="M33" s="78"/>
      <c r="N33" s="79"/>
      <c r="O33" s="78"/>
      <c r="P33" s="78"/>
      <c r="Q33" s="78"/>
      <c r="R33" s="73">
        <f t="shared" si="0"/>
        <v>0.02</v>
      </c>
      <c r="S33" s="74">
        <f>SUM(R33*S19)</f>
        <v>0.32</v>
      </c>
      <c r="T33" s="75">
        <v>28</v>
      </c>
      <c r="U33" s="76">
        <f>SUM(S33*T33)</f>
        <v>8.9600000000000009</v>
      </c>
    </row>
    <row r="34" spans="1:21">
      <c r="A34" s="77"/>
      <c r="B34" s="78"/>
      <c r="C34" s="78" t="s">
        <v>50</v>
      </c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9"/>
      <c r="O34" s="78"/>
      <c r="P34" s="78"/>
      <c r="Q34" s="78"/>
      <c r="R34" s="73">
        <f t="shared" si="0"/>
        <v>0</v>
      </c>
      <c r="S34" s="74">
        <v>0</v>
      </c>
      <c r="T34" s="75"/>
      <c r="U34" s="76">
        <v>0</v>
      </c>
    </row>
    <row r="35" spans="1:21">
      <c r="A35" s="77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9"/>
      <c r="O35" s="78"/>
      <c r="P35" s="78"/>
      <c r="Q35" s="78"/>
      <c r="R35" s="73">
        <f t="shared" si="0"/>
        <v>0</v>
      </c>
      <c r="S35" s="74">
        <f>SUM(R35*S19)</f>
        <v>0</v>
      </c>
      <c r="T35" s="75"/>
      <c r="U35" s="76">
        <f t="shared" ref="U35:U44" si="1">SUM(S35*T35)</f>
        <v>0</v>
      </c>
    </row>
    <row r="36" spans="1:21">
      <c r="A36" s="77" t="s">
        <v>81</v>
      </c>
      <c r="B36" s="78"/>
      <c r="C36" s="78" t="s">
        <v>50</v>
      </c>
      <c r="D36" s="78"/>
      <c r="E36" s="78"/>
      <c r="F36" s="78"/>
      <c r="G36" s="78"/>
      <c r="H36" s="78"/>
      <c r="I36" s="78"/>
      <c r="J36" s="78"/>
      <c r="K36" s="78">
        <v>5.5E-2</v>
      </c>
      <c r="L36" s="78"/>
      <c r="M36" s="78"/>
      <c r="N36" s="79"/>
      <c r="O36" s="78"/>
      <c r="P36" s="78"/>
      <c r="Q36" s="78"/>
      <c r="R36" s="73">
        <f t="shared" si="0"/>
        <v>5.5E-2</v>
      </c>
      <c r="S36" s="74">
        <f>SUM(R36*S19)</f>
        <v>0.88</v>
      </c>
      <c r="T36" s="75">
        <v>345</v>
      </c>
      <c r="U36" s="76">
        <f t="shared" si="1"/>
        <v>303.60000000000002</v>
      </c>
    </row>
    <row r="37" spans="1:21">
      <c r="A37" s="77" t="s">
        <v>82</v>
      </c>
      <c r="B37" s="78"/>
      <c r="C37" s="78" t="s">
        <v>50</v>
      </c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9">
        <v>7.0000000000000007E-2</v>
      </c>
      <c r="O37" s="78"/>
      <c r="P37" s="78"/>
      <c r="Q37" s="78"/>
      <c r="R37" s="73">
        <f t="shared" si="0"/>
        <v>7.0000000000000007E-2</v>
      </c>
      <c r="S37" s="74">
        <f>SUM(R37*S19)</f>
        <v>1.1200000000000001</v>
      </c>
      <c r="T37" s="75">
        <v>29</v>
      </c>
      <c r="U37" s="76">
        <f t="shared" si="1"/>
        <v>32.480000000000004</v>
      </c>
    </row>
    <row r="38" spans="1:21">
      <c r="A38" s="77" t="s">
        <v>83</v>
      </c>
      <c r="B38" s="78"/>
      <c r="C38" s="78" t="s">
        <v>50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9">
        <v>4.0000000000000001E-3</v>
      </c>
      <c r="O38" s="78"/>
      <c r="P38" s="78"/>
      <c r="Q38" s="78"/>
      <c r="R38" s="73">
        <f t="shared" si="0"/>
        <v>4.0000000000000001E-3</v>
      </c>
      <c r="S38" s="74">
        <f>SUM(R38*S19)</f>
        <v>6.4000000000000001E-2</v>
      </c>
      <c r="T38" s="75">
        <v>10</v>
      </c>
      <c r="U38" s="76">
        <f t="shared" si="1"/>
        <v>0.64</v>
      </c>
    </row>
    <row r="39" spans="1:21">
      <c r="A39" s="77" t="s">
        <v>72</v>
      </c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9"/>
      <c r="O39" s="78">
        <v>5.0000000000000001E-3</v>
      </c>
      <c r="P39" s="78"/>
      <c r="Q39" s="78"/>
      <c r="R39" s="73">
        <f t="shared" si="0"/>
        <v>5.0000000000000001E-3</v>
      </c>
      <c r="S39" s="74">
        <f>SUM(R39*S19)</f>
        <v>0.08</v>
      </c>
      <c r="T39" s="75">
        <v>40</v>
      </c>
      <c r="U39" s="76">
        <f t="shared" si="1"/>
        <v>3.2</v>
      </c>
    </row>
    <row r="40" spans="1:21">
      <c r="A40" s="77" t="s">
        <v>84</v>
      </c>
      <c r="B40" s="78"/>
      <c r="C40" s="78" t="s">
        <v>50</v>
      </c>
      <c r="D40" s="78"/>
      <c r="E40" s="78"/>
      <c r="F40" s="78"/>
      <c r="G40" s="78"/>
      <c r="H40" s="78"/>
      <c r="I40" s="78"/>
      <c r="J40" s="78">
        <v>0.04</v>
      </c>
      <c r="K40" s="78"/>
      <c r="L40" s="78"/>
      <c r="M40" s="78"/>
      <c r="N40" s="79"/>
      <c r="O40" s="78"/>
      <c r="P40" s="78"/>
      <c r="Q40" s="78"/>
      <c r="R40" s="73">
        <f t="shared" si="0"/>
        <v>0.04</v>
      </c>
      <c r="S40" s="74">
        <f>SUM(R40*S19)</f>
        <v>0.64</v>
      </c>
      <c r="T40" s="75">
        <v>34</v>
      </c>
      <c r="U40" s="76">
        <f t="shared" si="1"/>
        <v>21.76</v>
      </c>
    </row>
    <row r="41" spans="1:21">
      <c r="A41" s="77" t="s">
        <v>70</v>
      </c>
      <c r="B41" s="78"/>
      <c r="C41" s="78" t="s">
        <v>50</v>
      </c>
      <c r="D41" s="78"/>
      <c r="E41" s="78"/>
      <c r="F41" s="78"/>
      <c r="G41" s="78"/>
      <c r="H41" s="78"/>
      <c r="I41" s="78"/>
      <c r="J41" s="78"/>
      <c r="K41" s="78"/>
      <c r="L41" s="78">
        <v>0.02</v>
      </c>
      <c r="M41" s="78"/>
      <c r="N41" s="79"/>
      <c r="O41" s="78"/>
      <c r="P41" s="78"/>
      <c r="Q41" s="78"/>
      <c r="R41" s="73">
        <f t="shared" si="0"/>
        <v>0.02</v>
      </c>
      <c r="S41" s="74">
        <f>SUM(R41*S19)</f>
        <v>0.32</v>
      </c>
      <c r="T41" s="75">
        <v>76</v>
      </c>
      <c r="U41" s="76">
        <f t="shared" si="1"/>
        <v>24.32</v>
      </c>
    </row>
    <row r="42" spans="1:21">
      <c r="A42" s="77" t="s">
        <v>85</v>
      </c>
      <c r="B42" s="78"/>
      <c r="C42" s="78" t="s">
        <v>50</v>
      </c>
      <c r="D42" s="78"/>
      <c r="E42" s="78"/>
      <c r="F42" s="78"/>
      <c r="G42" s="78">
        <v>0.1</v>
      </c>
      <c r="H42" s="78"/>
      <c r="I42" s="78"/>
      <c r="J42" s="78"/>
      <c r="K42" s="78"/>
      <c r="L42" s="78"/>
      <c r="M42" s="78"/>
      <c r="N42" s="79"/>
      <c r="O42" s="78"/>
      <c r="P42" s="78"/>
      <c r="Q42" s="78"/>
      <c r="R42" s="73">
        <f t="shared" si="0"/>
        <v>0.1</v>
      </c>
      <c r="S42" s="74">
        <f>SUM(R42*S19)</f>
        <v>1.6</v>
      </c>
      <c r="T42" s="75">
        <v>20</v>
      </c>
      <c r="U42" s="76">
        <f t="shared" si="1"/>
        <v>32</v>
      </c>
    </row>
    <row r="43" spans="1:21">
      <c r="A43" s="80" t="s">
        <v>66</v>
      </c>
      <c r="B43" s="46"/>
      <c r="C43" s="46" t="s">
        <v>50</v>
      </c>
      <c r="D43" s="46"/>
      <c r="E43" s="46"/>
      <c r="F43" s="46"/>
      <c r="G43" s="46"/>
      <c r="H43" s="46">
        <v>0.08</v>
      </c>
      <c r="I43" s="46"/>
      <c r="J43" s="46"/>
      <c r="K43" s="46"/>
      <c r="L43" s="46"/>
      <c r="M43" s="46"/>
      <c r="N43" s="75"/>
      <c r="O43" s="46"/>
      <c r="P43" s="46"/>
      <c r="Q43" s="46"/>
      <c r="R43" s="73">
        <f t="shared" si="0"/>
        <v>0.08</v>
      </c>
      <c r="S43" s="74">
        <f>SUM(R43*S19)</f>
        <v>1.28</v>
      </c>
      <c r="T43" s="75">
        <v>19</v>
      </c>
      <c r="U43" s="76">
        <f t="shared" si="1"/>
        <v>24.32</v>
      </c>
    </row>
    <row r="44" spans="1:21">
      <c r="A44" s="81" t="s">
        <v>86</v>
      </c>
      <c r="B44" s="46"/>
      <c r="C44" s="46" t="s">
        <v>50</v>
      </c>
      <c r="D44" s="46"/>
      <c r="E44" s="46"/>
      <c r="F44" s="46"/>
      <c r="G44" s="46"/>
      <c r="H44" s="46"/>
      <c r="I44" s="46">
        <v>4.0000000000000001E-3</v>
      </c>
      <c r="J44" s="46"/>
      <c r="K44" s="46"/>
      <c r="L44" s="46"/>
      <c r="M44" s="46"/>
      <c r="N44" s="75"/>
      <c r="O44" s="46"/>
      <c r="P44" s="46"/>
      <c r="Q44" s="46"/>
      <c r="R44" s="73">
        <f t="shared" si="0"/>
        <v>4.0000000000000001E-3</v>
      </c>
      <c r="S44" s="74">
        <f>SUM(R44*S19)</f>
        <v>6.4000000000000001E-2</v>
      </c>
      <c r="T44" s="75">
        <v>10</v>
      </c>
      <c r="U44" s="76">
        <f t="shared" si="1"/>
        <v>0.64</v>
      </c>
    </row>
    <row r="45" spans="1:2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82" t="s">
        <v>51</v>
      </c>
      <c r="N45" s="6"/>
      <c r="O45" s="6"/>
      <c r="P45" s="6" t="s">
        <v>52</v>
      </c>
      <c r="Q45" s="6"/>
      <c r="R45" s="6"/>
      <c r="S45" s="6"/>
      <c r="T45" s="6"/>
      <c r="U45" s="76">
        <f>SUM(U24:U44)</f>
        <v>1022.1600000000003</v>
      </c>
    </row>
    <row r="46" spans="1:21">
      <c r="A46" s="82" t="s">
        <v>53</v>
      </c>
      <c r="B46" s="6" t="s">
        <v>54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82" t="s">
        <v>55</v>
      </c>
      <c r="N46" s="6"/>
      <c r="O46" s="6"/>
      <c r="P46" s="6"/>
      <c r="Q46" s="6"/>
      <c r="R46" s="6"/>
      <c r="S46" s="6"/>
      <c r="T46" s="6"/>
      <c r="U46" s="76">
        <f>SUM(U45/S19)</f>
        <v>63.885000000000019</v>
      </c>
    </row>
    <row r="47" spans="1:21">
      <c r="A47" s="82" t="s">
        <v>56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82" t="s">
        <v>57</v>
      </c>
      <c r="N47" s="6"/>
      <c r="O47" s="6"/>
      <c r="P47" s="6" t="s">
        <v>58</v>
      </c>
      <c r="Q47" s="6"/>
      <c r="R47" s="6"/>
      <c r="S47" s="6"/>
      <c r="T47" s="6"/>
      <c r="U47" s="6"/>
    </row>
    <row r="48" spans="1:21">
      <c r="A48" s="82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82" t="s">
        <v>55</v>
      </c>
      <c r="N48" s="6"/>
      <c r="O48" s="6"/>
      <c r="P48" s="6"/>
      <c r="Q48" s="6"/>
      <c r="R48" s="6"/>
      <c r="S48" s="6"/>
      <c r="T48" s="6"/>
      <c r="U48" s="6"/>
    </row>
  </sheetData>
  <mergeCells count="42"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  <mergeCell ref="T1:U1"/>
    <mergeCell ref="T2:U2"/>
    <mergeCell ref="A6:C6"/>
    <mergeCell ref="D6:E6"/>
    <mergeCell ref="F6:G6"/>
    <mergeCell ref="H6:I6"/>
  </mergeCells>
  <pageMargins left="0.39374999999999999" right="0" top="0.39374999999999999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K48"/>
  <sheetViews>
    <sheetView zoomScalePageLayoutView="60" workbookViewId="0"/>
  </sheetViews>
  <sheetFormatPr defaultRowHeight="12.75"/>
  <cols>
    <col min="1" max="1" width="17.7109375" style="3"/>
    <col min="2" max="2" width="5.7109375" style="3"/>
    <col min="3" max="3" width="5.5703125" style="3"/>
    <col min="4" max="4" width="6.140625" style="3"/>
    <col min="5" max="5" width="6.5703125" style="3"/>
    <col min="6" max="6" width="6.42578125" style="3"/>
    <col min="7" max="8" width="6.28515625" style="3"/>
    <col min="9" max="9" width="6.5703125" style="3"/>
    <col min="10" max="10" width="6.28515625" style="3"/>
    <col min="11" max="11" width="6" style="3"/>
    <col min="12" max="12" width="5.5703125" style="3"/>
    <col min="13" max="14" width="6" style="3"/>
    <col min="15" max="16" width="5.140625" style="3"/>
    <col min="17" max="17" width="6" style="3"/>
    <col min="18" max="18" width="6.140625" style="3"/>
    <col min="19" max="19" width="5.42578125" style="3"/>
    <col min="20" max="20" width="5.5703125" style="3"/>
    <col min="21" max="21" width="8.85546875" style="3"/>
    <col min="22" max="22" width="8.5703125" style="3"/>
    <col min="23" max="23" width="7.85546875" style="3"/>
    <col min="24" max="24" width="8" style="3"/>
    <col min="25" max="1025" width="10.42578125" style="3"/>
  </cols>
  <sheetData>
    <row r="1" spans="1:2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/>
      <c r="N1" s="6"/>
      <c r="O1" s="5"/>
      <c r="P1" s="4"/>
      <c r="Q1" s="5"/>
      <c r="R1" s="7"/>
      <c r="S1" s="7"/>
      <c r="T1" s="362" t="s">
        <v>1</v>
      </c>
      <c r="U1" s="362"/>
    </row>
    <row r="2" spans="1:21">
      <c r="A2" s="4" t="s">
        <v>2</v>
      </c>
      <c r="B2" s="4"/>
      <c r="C2" s="4"/>
      <c r="D2" s="4" t="s">
        <v>3</v>
      </c>
      <c r="E2" s="4"/>
      <c r="F2" s="4"/>
      <c r="G2" s="4"/>
      <c r="H2" s="4"/>
      <c r="I2" s="4"/>
      <c r="J2" s="4"/>
      <c r="K2" s="4"/>
      <c r="L2" s="4"/>
      <c r="M2" s="5"/>
      <c r="N2" s="6"/>
      <c r="O2" s="5"/>
      <c r="P2" s="4"/>
      <c r="Q2" s="8"/>
      <c r="R2" s="7"/>
      <c r="S2" s="7"/>
      <c r="T2" s="363" t="s">
        <v>4</v>
      </c>
      <c r="U2" s="363"/>
    </row>
    <row r="3" spans="1:21">
      <c r="A3" s="8" t="s">
        <v>5</v>
      </c>
      <c r="B3" s="4"/>
      <c r="C3" s="4"/>
      <c r="D3" s="4"/>
      <c r="E3" s="4"/>
      <c r="F3" s="4"/>
      <c r="G3" s="4"/>
      <c r="H3" s="4"/>
      <c r="I3" s="9" t="s">
        <v>87</v>
      </c>
      <c r="J3" s="4"/>
      <c r="K3" s="4"/>
      <c r="L3" s="4"/>
      <c r="M3" s="5"/>
      <c r="N3" s="6"/>
      <c r="O3" s="6"/>
      <c r="P3" s="4"/>
      <c r="Q3" s="8">
        <v>3</v>
      </c>
      <c r="R3" s="7"/>
      <c r="S3" s="7"/>
      <c r="T3" s="10"/>
      <c r="U3" s="11"/>
    </row>
    <row r="4" spans="1:21">
      <c r="A4" s="5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9"/>
      <c r="N4" s="6"/>
      <c r="O4" s="6"/>
      <c r="P4" s="4"/>
      <c r="Q4" s="5"/>
      <c r="R4" s="6"/>
      <c r="S4" s="6"/>
      <c r="T4" s="12"/>
      <c r="U4" s="13"/>
    </row>
    <row r="5" spans="1:21">
      <c r="A5" s="5"/>
      <c r="B5" s="5"/>
      <c r="C5" s="5"/>
      <c r="D5" s="5"/>
      <c r="E5" s="5"/>
      <c r="F5" s="5"/>
      <c r="G5" s="5"/>
      <c r="H5" s="4"/>
      <c r="I5" s="5"/>
      <c r="J5" s="4"/>
      <c r="K5" s="5"/>
      <c r="L5" s="5"/>
      <c r="M5" s="9"/>
      <c r="N5" s="5"/>
      <c r="O5" s="5"/>
      <c r="P5" s="4"/>
      <c r="Q5" s="5"/>
      <c r="R5" s="6"/>
      <c r="S5" s="6"/>
      <c r="T5" s="14"/>
      <c r="U5" s="15"/>
    </row>
    <row r="6" spans="1:21">
      <c r="A6" s="364" t="s">
        <v>8</v>
      </c>
      <c r="B6" s="364"/>
      <c r="C6" s="364"/>
      <c r="D6" s="365" t="s">
        <v>9</v>
      </c>
      <c r="E6" s="365"/>
      <c r="F6" s="365" t="s">
        <v>10</v>
      </c>
      <c r="G6" s="365"/>
      <c r="H6" s="365" t="s">
        <v>11</v>
      </c>
      <c r="I6" s="365"/>
      <c r="J6" s="18"/>
      <c r="K6" s="19"/>
      <c r="L6" s="18"/>
      <c r="M6" s="5"/>
      <c r="N6" s="5"/>
      <c r="O6" s="5"/>
      <c r="P6" s="6"/>
      <c r="Q6" s="6"/>
      <c r="R6" s="6"/>
      <c r="S6" s="6"/>
      <c r="T6" s="12"/>
      <c r="U6" s="13"/>
    </row>
    <row r="7" spans="1:21">
      <c r="A7" s="366" t="s">
        <v>12</v>
      </c>
      <c r="B7" s="366"/>
      <c r="C7" s="366"/>
      <c r="D7" s="367" t="s">
        <v>13</v>
      </c>
      <c r="E7" s="367"/>
      <c r="F7" s="367" t="s">
        <v>14</v>
      </c>
      <c r="G7" s="367"/>
      <c r="H7" s="367" t="s">
        <v>15</v>
      </c>
      <c r="I7" s="367"/>
      <c r="J7" s="367" t="s">
        <v>16</v>
      </c>
      <c r="K7" s="367"/>
      <c r="L7" s="20"/>
      <c r="M7" s="5"/>
      <c r="N7" s="6"/>
      <c r="O7" s="6"/>
      <c r="P7" s="6"/>
      <c r="Q7" s="6"/>
      <c r="R7" s="6"/>
      <c r="S7" s="6"/>
      <c r="T7" s="10"/>
      <c r="U7" s="11"/>
    </row>
    <row r="8" spans="1:21">
      <c r="A8" s="21" t="s">
        <v>17</v>
      </c>
      <c r="B8" s="365" t="s">
        <v>18</v>
      </c>
      <c r="C8" s="365"/>
      <c r="D8" s="367" t="s">
        <v>19</v>
      </c>
      <c r="E8" s="367"/>
      <c r="F8" s="367" t="s">
        <v>20</v>
      </c>
      <c r="G8" s="367"/>
      <c r="H8" s="367" t="s">
        <v>21</v>
      </c>
      <c r="I8" s="367"/>
      <c r="J8" s="367" t="s">
        <v>22</v>
      </c>
      <c r="K8" s="367"/>
      <c r="L8" s="20"/>
      <c r="M8" s="5"/>
      <c r="N8" s="6"/>
      <c r="O8" s="6"/>
      <c r="P8" s="6"/>
      <c r="Q8" s="6"/>
      <c r="R8" s="6"/>
      <c r="S8" s="6"/>
      <c r="T8" s="12"/>
      <c r="U8" s="13"/>
    </row>
    <row r="9" spans="1:21">
      <c r="A9" s="22" t="s">
        <v>23</v>
      </c>
      <c r="B9" s="367" t="s">
        <v>24</v>
      </c>
      <c r="C9" s="367"/>
      <c r="D9" s="367" t="s">
        <v>25</v>
      </c>
      <c r="E9" s="367"/>
      <c r="F9" s="367" t="s">
        <v>26</v>
      </c>
      <c r="G9" s="367"/>
      <c r="H9" s="367" t="s">
        <v>27</v>
      </c>
      <c r="I9" s="367"/>
      <c r="J9" s="23"/>
      <c r="K9" s="4"/>
      <c r="L9" s="20"/>
      <c r="M9" s="5"/>
      <c r="N9" s="5" t="s">
        <v>60</v>
      </c>
      <c r="O9" s="6" t="s">
        <v>88</v>
      </c>
      <c r="P9" s="6"/>
      <c r="Q9" s="5"/>
      <c r="R9" s="6"/>
      <c r="S9" s="6"/>
      <c r="T9" s="10"/>
      <c r="U9" s="11"/>
    </row>
    <row r="10" spans="1:21">
      <c r="A10" s="24"/>
      <c r="B10" s="369" t="s">
        <v>28</v>
      </c>
      <c r="C10" s="369"/>
      <c r="D10" s="25"/>
      <c r="E10" s="26"/>
      <c r="F10" s="4"/>
      <c r="G10" s="4"/>
      <c r="H10" s="369" t="s">
        <v>25</v>
      </c>
      <c r="I10" s="369"/>
      <c r="J10" s="23"/>
      <c r="K10" s="4"/>
      <c r="L10" s="23"/>
      <c r="M10" s="6"/>
      <c r="N10" s="6"/>
      <c r="O10" s="6"/>
      <c r="P10" s="6"/>
      <c r="Q10" s="6"/>
      <c r="R10" s="6"/>
      <c r="S10" s="6"/>
      <c r="T10" s="27"/>
      <c r="U10" s="28"/>
    </row>
    <row r="11" spans="1:21">
      <c r="A11" s="29">
        <v>1</v>
      </c>
      <c r="B11" s="30"/>
      <c r="C11" s="31">
        <v>2</v>
      </c>
      <c r="D11" s="32"/>
      <c r="E11" s="33">
        <v>3</v>
      </c>
      <c r="F11" s="34"/>
      <c r="G11" s="34">
        <v>4</v>
      </c>
      <c r="H11" s="32"/>
      <c r="I11" s="34">
        <v>5</v>
      </c>
      <c r="J11" s="35">
        <v>6</v>
      </c>
      <c r="K11" s="34"/>
      <c r="L11" s="32">
        <v>7</v>
      </c>
      <c r="M11" s="5"/>
      <c r="N11" s="36" t="s">
        <v>29</v>
      </c>
      <c r="O11" s="36"/>
      <c r="P11" s="36"/>
      <c r="Q11" s="36"/>
      <c r="R11" s="37"/>
      <c r="S11" s="37"/>
      <c r="T11" s="36"/>
      <c r="U11" s="38"/>
    </row>
    <row r="12" spans="1:21">
      <c r="A12" s="39"/>
      <c r="B12" s="40"/>
      <c r="C12" s="40"/>
      <c r="D12" s="40"/>
      <c r="E12" s="41"/>
      <c r="F12" s="40"/>
      <c r="G12" s="40"/>
      <c r="H12" s="40"/>
      <c r="I12" s="40"/>
      <c r="J12" s="42"/>
      <c r="K12" s="41"/>
      <c r="L12" s="43"/>
      <c r="M12" s="5"/>
      <c r="N12" s="6"/>
      <c r="O12" s="6"/>
      <c r="P12" s="6"/>
      <c r="Q12" s="6"/>
      <c r="R12" s="6"/>
      <c r="S12" s="6"/>
      <c r="T12" s="5"/>
      <c r="U12" s="6"/>
    </row>
    <row r="13" spans="1:21">
      <c r="A13" s="44"/>
      <c r="B13" s="45"/>
      <c r="C13" s="45"/>
      <c r="D13" s="45"/>
      <c r="E13" s="46"/>
      <c r="F13" s="45"/>
      <c r="G13" s="45"/>
      <c r="H13" s="45"/>
      <c r="I13" s="45"/>
      <c r="J13" s="47"/>
      <c r="K13" s="46"/>
      <c r="L13" s="48"/>
      <c r="M13" s="5"/>
      <c r="N13" s="5" t="s">
        <v>30</v>
      </c>
      <c r="O13" s="5"/>
      <c r="P13" s="4"/>
      <c r="Q13" s="5"/>
      <c r="R13" s="6"/>
      <c r="S13" s="6" t="s">
        <v>31</v>
      </c>
      <c r="T13" s="5"/>
      <c r="U13" s="6"/>
    </row>
    <row r="14" spans="1:21">
      <c r="A14" s="49"/>
      <c r="B14" s="50"/>
      <c r="C14" s="51"/>
      <c r="D14" s="51"/>
      <c r="E14" s="52"/>
      <c r="F14" s="51"/>
      <c r="G14" s="51"/>
      <c r="H14" s="4"/>
      <c r="I14" s="4"/>
      <c r="J14" s="23"/>
      <c r="K14" s="24"/>
      <c r="L14" s="53"/>
      <c r="M14" s="5"/>
      <c r="N14" s="5" t="s">
        <v>32</v>
      </c>
      <c r="O14" s="6"/>
      <c r="P14" s="6"/>
      <c r="Q14" s="6"/>
      <c r="R14" s="6"/>
      <c r="S14" s="6"/>
      <c r="T14" s="5"/>
      <c r="U14" s="6"/>
    </row>
    <row r="15" spans="1:21">
      <c r="A15" s="4"/>
      <c r="B15" s="4"/>
      <c r="C15" s="4"/>
      <c r="D15" s="4"/>
      <c r="E15" s="4"/>
      <c r="F15" s="4"/>
      <c r="G15" s="4" t="s">
        <v>33</v>
      </c>
      <c r="H15" s="54"/>
      <c r="I15" s="55"/>
      <c r="J15" s="56"/>
      <c r="K15" s="57"/>
      <c r="L15" s="58"/>
      <c r="M15" s="5"/>
      <c r="N15" s="6"/>
      <c r="O15" s="6"/>
      <c r="P15" s="6"/>
      <c r="Q15" s="6"/>
      <c r="R15" s="6"/>
      <c r="S15" s="6"/>
      <c r="T15" s="5"/>
      <c r="U15" s="6"/>
    </row>
    <row r="16" spans="1:21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4"/>
      <c r="Q16" s="5"/>
      <c r="R16" s="4"/>
      <c r="S16" s="4"/>
      <c r="T16" s="5"/>
      <c r="U16" s="6"/>
    </row>
    <row r="17" spans="1:21">
      <c r="A17" s="5"/>
      <c r="B17" s="21"/>
      <c r="C17" s="16"/>
      <c r="D17" s="48"/>
      <c r="E17" s="48"/>
      <c r="F17" s="48"/>
      <c r="G17" s="48"/>
      <c r="H17" s="48"/>
      <c r="I17" s="48"/>
      <c r="J17" s="45" t="s">
        <v>34</v>
      </c>
      <c r="K17" s="48"/>
      <c r="L17" s="48"/>
      <c r="M17" s="45"/>
      <c r="N17" s="48"/>
      <c r="O17" s="48"/>
      <c r="P17" s="48"/>
      <c r="Q17" s="48"/>
      <c r="R17" s="365" t="s">
        <v>35</v>
      </c>
      <c r="S17" s="365"/>
      <c r="T17" s="365"/>
      <c r="U17" s="21"/>
    </row>
    <row r="18" spans="1:21">
      <c r="A18" s="21"/>
      <c r="B18" s="59"/>
      <c r="C18" s="60" t="s">
        <v>36</v>
      </c>
      <c r="D18" s="370" t="s">
        <v>37</v>
      </c>
      <c r="E18" s="370"/>
      <c r="F18" s="370"/>
      <c r="G18" s="370"/>
      <c r="H18" s="370"/>
      <c r="I18" s="370" t="s">
        <v>38</v>
      </c>
      <c r="J18" s="370"/>
      <c r="K18" s="370"/>
      <c r="L18" s="370"/>
      <c r="M18" s="370"/>
      <c r="N18" s="370" t="s">
        <v>39</v>
      </c>
      <c r="O18" s="370"/>
      <c r="P18" s="370"/>
      <c r="Q18" s="370"/>
      <c r="R18" s="369" t="s">
        <v>40</v>
      </c>
      <c r="S18" s="369"/>
      <c r="T18" s="369"/>
      <c r="U18" s="22"/>
    </row>
    <row r="19" spans="1:21" ht="13.5" customHeight="1">
      <c r="A19" s="22"/>
      <c r="B19" s="60"/>
      <c r="C19" s="60" t="s">
        <v>41</v>
      </c>
      <c r="D19" s="370"/>
      <c r="E19" s="370"/>
      <c r="F19" s="370"/>
      <c r="G19" s="370"/>
      <c r="H19" s="370"/>
      <c r="I19" s="370"/>
      <c r="J19" s="370"/>
      <c r="K19" s="370"/>
      <c r="L19" s="370"/>
      <c r="M19" s="370"/>
      <c r="N19" s="370"/>
      <c r="O19" s="370"/>
      <c r="P19" s="370"/>
      <c r="Q19" s="370"/>
      <c r="R19" s="371" t="s">
        <v>42</v>
      </c>
      <c r="S19" s="61">
        <v>14</v>
      </c>
      <c r="T19" s="61" t="s">
        <v>43</v>
      </c>
      <c r="U19" s="61" t="s">
        <v>44</v>
      </c>
    </row>
    <row r="20" spans="1:21" ht="13.5" customHeight="1">
      <c r="A20" s="22" t="s">
        <v>45</v>
      </c>
      <c r="B20" s="60" t="s">
        <v>46</v>
      </c>
      <c r="C20" s="60" t="s">
        <v>47</v>
      </c>
      <c r="D20" s="368" t="s">
        <v>62</v>
      </c>
      <c r="E20" s="368" t="s">
        <v>89</v>
      </c>
      <c r="F20" s="368" t="s">
        <v>64</v>
      </c>
      <c r="G20" s="368" t="s">
        <v>65</v>
      </c>
      <c r="H20" s="368" t="s">
        <v>66</v>
      </c>
      <c r="I20" s="368" t="s">
        <v>90</v>
      </c>
      <c r="J20" s="368" t="s">
        <v>91</v>
      </c>
      <c r="K20" s="368" t="s">
        <v>70</v>
      </c>
      <c r="L20" s="368"/>
      <c r="M20" s="368"/>
      <c r="N20" s="368" t="s">
        <v>92</v>
      </c>
      <c r="O20" s="368" t="s">
        <v>72</v>
      </c>
      <c r="P20" s="368"/>
      <c r="Q20" s="368"/>
      <c r="R20" s="371"/>
      <c r="S20" s="62"/>
      <c r="T20" s="5"/>
      <c r="U20" s="6"/>
    </row>
    <row r="21" spans="1:21">
      <c r="A21" s="22"/>
      <c r="B21" s="60"/>
      <c r="C21" s="60" t="s">
        <v>48</v>
      </c>
      <c r="D21" s="368"/>
      <c r="E21" s="368"/>
      <c r="F21" s="368"/>
      <c r="G21" s="368"/>
      <c r="H21" s="368"/>
      <c r="I21" s="368"/>
      <c r="J21" s="368"/>
      <c r="K21" s="368"/>
      <c r="L21" s="368"/>
      <c r="M21" s="368"/>
      <c r="N21" s="368"/>
      <c r="O21" s="368"/>
      <c r="P21" s="368"/>
      <c r="Q21" s="368"/>
      <c r="R21" s="59"/>
      <c r="S21" s="7"/>
      <c r="T21" s="5"/>
      <c r="U21" s="6"/>
    </row>
    <row r="22" spans="1:21">
      <c r="A22" s="63"/>
      <c r="B22" s="64"/>
      <c r="C22" s="64"/>
      <c r="D22" s="368"/>
      <c r="E22" s="368"/>
      <c r="F22" s="368"/>
      <c r="G22" s="368"/>
      <c r="H22" s="368"/>
      <c r="I22" s="368"/>
      <c r="J22" s="368"/>
      <c r="K22" s="368"/>
      <c r="L22" s="368"/>
      <c r="M22" s="368"/>
      <c r="N22" s="368"/>
      <c r="O22" s="368"/>
      <c r="P22" s="368"/>
      <c r="Q22" s="368"/>
      <c r="R22" s="60"/>
      <c r="S22" s="7"/>
      <c r="T22" s="5"/>
      <c r="U22" s="6"/>
    </row>
    <row r="23" spans="1:21">
      <c r="A23" s="65">
        <v>1</v>
      </c>
      <c r="B23" s="66">
        <v>2</v>
      </c>
      <c r="C23" s="66">
        <v>3</v>
      </c>
      <c r="D23" s="66">
        <v>4</v>
      </c>
      <c r="E23" s="66">
        <v>5</v>
      </c>
      <c r="F23" s="66">
        <v>6</v>
      </c>
      <c r="G23" s="66">
        <v>7</v>
      </c>
      <c r="H23" s="66">
        <v>8</v>
      </c>
      <c r="I23" s="66">
        <v>9</v>
      </c>
      <c r="J23" s="66">
        <v>10</v>
      </c>
      <c r="K23" s="66">
        <v>11</v>
      </c>
      <c r="L23" s="66">
        <v>12</v>
      </c>
      <c r="M23" s="67">
        <v>13</v>
      </c>
      <c r="N23" s="66">
        <v>14</v>
      </c>
      <c r="O23" s="66">
        <v>15</v>
      </c>
      <c r="P23" s="66">
        <v>16</v>
      </c>
      <c r="Q23" s="66">
        <v>17</v>
      </c>
      <c r="R23" s="67">
        <v>18</v>
      </c>
      <c r="S23" s="68">
        <v>19</v>
      </c>
      <c r="T23" s="69">
        <v>20</v>
      </c>
      <c r="U23" s="69">
        <v>21</v>
      </c>
    </row>
    <row r="24" spans="1:21">
      <c r="A24" s="70" t="s">
        <v>49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2"/>
      <c r="O24" s="71"/>
      <c r="P24" s="71"/>
      <c r="Q24" s="71"/>
      <c r="R24" s="73">
        <f>SUM(G24:Q24)</f>
        <v>0</v>
      </c>
      <c r="S24" s="74">
        <f>SUM(R24*S19)</f>
        <v>0</v>
      </c>
      <c r="T24" s="75"/>
      <c r="U24" s="76">
        <f>SUM(R24*S24)</f>
        <v>0</v>
      </c>
    </row>
    <row r="25" spans="1:21">
      <c r="A25" s="77" t="s">
        <v>73</v>
      </c>
      <c r="B25" s="78"/>
      <c r="C25" s="78" t="s">
        <v>50</v>
      </c>
      <c r="D25" s="78">
        <v>0.01</v>
      </c>
      <c r="E25" s="78">
        <v>5.0000000000000001E-3</v>
      </c>
      <c r="F25" s="78"/>
      <c r="G25" s="78"/>
      <c r="H25" s="78"/>
      <c r="I25" s="78">
        <v>5.0000000000000001E-3</v>
      </c>
      <c r="J25" s="78">
        <v>5.0000000000000001E-3</v>
      </c>
      <c r="K25" s="78"/>
      <c r="L25" s="78"/>
      <c r="M25" s="78"/>
      <c r="N25" s="79"/>
      <c r="O25" s="78"/>
      <c r="P25" s="78"/>
      <c r="Q25" s="78"/>
      <c r="R25" s="73">
        <f t="shared" ref="R25:R44" si="0">SUM(D25:Q25)</f>
        <v>2.5000000000000001E-2</v>
      </c>
      <c r="S25" s="74">
        <f>SUM(R25*S19)</f>
        <v>0.35000000000000003</v>
      </c>
      <c r="T25" s="75">
        <v>95</v>
      </c>
      <c r="U25" s="76">
        <f>SUM(S25*T25)/0.2</f>
        <v>166.25</v>
      </c>
    </row>
    <row r="26" spans="1:21" ht="14.25" customHeight="1">
      <c r="A26" s="77" t="s">
        <v>93</v>
      </c>
      <c r="B26" s="78"/>
      <c r="C26" s="78" t="s">
        <v>50</v>
      </c>
      <c r="D26" s="78"/>
      <c r="E26" s="78">
        <v>0.1</v>
      </c>
      <c r="F26" s="78">
        <v>0.1</v>
      </c>
      <c r="G26" s="78"/>
      <c r="H26" s="78"/>
      <c r="I26" s="78"/>
      <c r="J26" s="78"/>
      <c r="K26" s="78"/>
      <c r="L26" s="78"/>
      <c r="M26" s="78"/>
      <c r="N26" s="79"/>
      <c r="O26" s="78"/>
      <c r="P26" s="78"/>
      <c r="Q26" s="78"/>
      <c r="R26" s="73">
        <f t="shared" si="0"/>
        <v>0.2</v>
      </c>
      <c r="S26" s="74">
        <f>SUM(R26*S19)</f>
        <v>2.8000000000000003</v>
      </c>
      <c r="T26" s="75">
        <v>39.5</v>
      </c>
      <c r="U26" s="76">
        <f>SUM(S26*T26)</f>
        <v>110.60000000000001</v>
      </c>
    </row>
    <row r="27" spans="1:21">
      <c r="A27" s="77" t="s">
        <v>75</v>
      </c>
      <c r="B27" s="78"/>
      <c r="C27" s="78" t="s">
        <v>50</v>
      </c>
      <c r="D27" s="78"/>
      <c r="E27" s="78">
        <v>5.0000000000000001E-3</v>
      </c>
      <c r="F27" s="78">
        <v>0.01</v>
      </c>
      <c r="G27" s="78"/>
      <c r="H27" s="78"/>
      <c r="I27" s="78"/>
      <c r="J27" s="78"/>
      <c r="K27" s="78">
        <v>0.01</v>
      </c>
      <c r="L27" s="78"/>
      <c r="M27" s="78"/>
      <c r="N27" s="79"/>
      <c r="O27" s="78">
        <v>0.01</v>
      </c>
      <c r="P27" s="78"/>
      <c r="Q27" s="78"/>
      <c r="R27" s="73">
        <f t="shared" si="0"/>
        <v>3.5000000000000003E-2</v>
      </c>
      <c r="S27" s="74">
        <f>SUM(R27*S19)</f>
        <v>0.49000000000000005</v>
      </c>
      <c r="T27" s="75">
        <v>57</v>
      </c>
      <c r="U27" s="76">
        <f>SUM(S27*T27)</f>
        <v>27.930000000000003</v>
      </c>
    </row>
    <row r="28" spans="1:21">
      <c r="A28" s="77" t="s">
        <v>94</v>
      </c>
      <c r="B28" s="78"/>
      <c r="C28" s="78" t="s">
        <v>50</v>
      </c>
      <c r="D28" s="78"/>
      <c r="E28" s="78">
        <v>0.03</v>
      </c>
      <c r="F28" s="78"/>
      <c r="G28" s="78"/>
      <c r="H28" s="78"/>
      <c r="I28" s="78"/>
      <c r="J28" s="78"/>
      <c r="K28" s="78"/>
      <c r="L28" s="78"/>
      <c r="M28" s="78"/>
      <c r="N28" s="79"/>
      <c r="O28" s="78"/>
      <c r="P28" s="78"/>
      <c r="Q28" s="78"/>
      <c r="R28" s="73">
        <f t="shared" si="0"/>
        <v>0.03</v>
      </c>
      <c r="S28" s="74">
        <f>SUM(R28*S19)</f>
        <v>0.42</v>
      </c>
      <c r="T28" s="75">
        <v>34.200000000000003</v>
      </c>
      <c r="U28" s="76">
        <f>SUM(S28*T28)</f>
        <v>14.364000000000001</v>
      </c>
    </row>
    <row r="29" spans="1:21">
      <c r="A29" s="77" t="s">
        <v>95</v>
      </c>
      <c r="B29" s="78"/>
      <c r="C29" s="78" t="s">
        <v>50</v>
      </c>
      <c r="D29" s="78"/>
      <c r="E29" s="78"/>
      <c r="F29" s="78"/>
      <c r="G29" s="78"/>
      <c r="H29" s="78"/>
      <c r="I29" s="78">
        <v>0.03</v>
      </c>
      <c r="J29" s="78"/>
      <c r="K29" s="78"/>
      <c r="L29" s="78"/>
      <c r="M29" s="78"/>
      <c r="N29" s="79"/>
      <c r="O29" s="78"/>
      <c r="P29" s="78"/>
      <c r="Q29" s="78"/>
      <c r="R29" s="73">
        <f t="shared" si="0"/>
        <v>0.03</v>
      </c>
      <c r="S29" s="74">
        <f>SUM(R29*S19)</f>
        <v>0.42</v>
      </c>
      <c r="T29" s="75">
        <v>46</v>
      </c>
      <c r="U29" s="76">
        <v>72</v>
      </c>
    </row>
    <row r="30" spans="1:21">
      <c r="A30" s="77" t="s">
        <v>77</v>
      </c>
      <c r="B30" s="78"/>
      <c r="C30" s="78" t="s">
        <v>50</v>
      </c>
      <c r="D30" s="78"/>
      <c r="E30" s="78"/>
      <c r="F30" s="78"/>
      <c r="G30" s="78"/>
      <c r="H30" s="78"/>
      <c r="I30" s="78">
        <v>0.1</v>
      </c>
      <c r="J30" s="78"/>
      <c r="K30" s="78"/>
      <c r="L30" s="78"/>
      <c r="M30" s="78"/>
      <c r="N30" s="79"/>
      <c r="O30" s="78"/>
      <c r="P30" s="78"/>
      <c r="Q30" s="78"/>
      <c r="R30" s="73">
        <f t="shared" si="0"/>
        <v>0.1</v>
      </c>
      <c r="S30" s="74">
        <f>SUM(R30*S19)</f>
        <v>1.4000000000000001</v>
      </c>
      <c r="T30" s="75">
        <v>25</v>
      </c>
      <c r="U30" s="76">
        <f>SUM(S30*T30)</f>
        <v>35</v>
      </c>
    </row>
    <row r="31" spans="1:21">
      <c r="A31" s="77" t="s">
        <v>78</v>
      </c>
      <c r="B31" s="78"/>
      <c r="C31" s="78" t="s">
        <v>50</v>
      </c>
      <c r="D31" s="78"/>
      <c r="E31" s="78"/>
      <c r="F31" s="78"/>
      <c r="G31" s="78"/>
      <c r="H31" s="78"/>
      <c r="I31" s="78">
        <v>0.02</v>
      </c>
      <c r="J31" s="78">
        <v>0.02</v>
      </c>
      <c r="K31" s="78"/>
      <c r="L31" s="78"/>
      <c r="M31" s="78"/>
      <c r="N31" s="79"/>
      <c r="O31" s="78"/>
      <c r="P31" s="78"/>
      <c r="Q31" s="78"/>
      <c r="R31" s="73">
        <f t="shared" si="0"/>
        <v>0.04</v>
      </c>
      <c r="S31" s="74">
        <f>SUM(R31*S19)</f>
        <v>0.56000000000000005</v>
      </c>
      <c r="T31" s="75">
        <v>39</v>
      </c>
      <c r="U31" s="76">
        <f>SUM(S31*T31)</f>
        <v>21.840000000000003</v>
      </c>
    </row>
    <row r="32" spans="1:21">
      <c r="A32" s="77" t="s">
        <v>79</v>
      </c>
      <c r="B32" s="78"/>
      <c r="C32" s="78" t="s">
        <v>50</v>
      </c>
      <c r="D32" s="78"/>
      <c r="E32" s="78"/>
      <c r="F32" s="78"/>
      <c r="G32" s="78"/>
      <c r="H32" s="78"/>
      <c r="I32" s="78">
        <v>0.02</v>
      </c>
      <c r="J32" s="78">
        <v>0.02</v>
      </c>
      <c r="K32" s="78"/>
      <c r="L32" s="78"/>
      <c r="M32" s="78"/>
      <c r="N32" s="79"/>
      <c r="O32" s="78"/>
      <c r="P32" s="78"/>
      <c r="Q32" s="78"/>
      <c r="R32" s="73">
        <f t="shared" si="0"/>
        <v>0.04</v>
      </c>
      <c r="S32" s="74">
        <f>SUM(R32*S19)</f>
        <v>0.56000000000000005</v>
      </c>
      <c r="T32" s="75">
        <v>33</v>
      </c>
      <c r="U32" s="76">
        <f>SUM(S32*T32)</f>
        <v>18.48</v>
      </c>
    </row>
    <row r="33" spans="1:21">
      <c r="A33" s="77" t="s">
        <v>96</v>
      </c>
      <c r="B33" s="78"/>
      <c r="C33" s="78" t="s">
        <v>50</v>
      </c>
      <c r="D33" s="78"/>
      <c r="E33" s="78"/>
      <c r="F33" s="78"/>
      <c r="G33" s="78"/>
      <c r="H33" s="78"/>
      <c r="I33" s="78">
        <v>0.03</v>
      </c>
      <c r="J33" s="78"/>
      <c r="K33" s="78"/>
      <c r="L33" s="78"/>
      <c r="M33" s="78"/>
      <c r="N33" s="79"/>
      <c r="O33" s="78"/>
      <c r="P33" s="78"/>
      <c r="Q33" s="78"/>
      <c r="R33" s="73">
        <f t="shared" si="0"/>
        <v>0.03</v>
      </c>
      <c r="S33" s="74">
        <f>SUM(R33*S19)</f>
        <v>0.42</v>
      </c>
      <c r="T33" s="75">
        <v>32</v>
      </c>
      <c r="U33" s="76">
        <f>SUM(S33*T33)</f>
        <v>13.44</v>
      </c>
    </row>
    <row r="34" spans="1:21">
      <c r="A34" s="77" t="s">
        <v>97</v>
      </c>
      <c r="B34" s="78"/>
      <c r="C34" s="78" t="s">
        <v>50</v>
      </c>
      <c r="D34" s="78"/>
      <c r="E34" s="78"/>
      <c r="F34" s="78"/>
      <c r="G34" s="78"/>
      <c r="H34" s="78"/>
      <c r="I34" s="78">
        <v>0.01</v>
      </c>
      <c r="J34" s="78"/>
      <c r="K34" s="78"/>
      <c r="L34" s="78"/>
      <c r="M34" s="78"/>
      <c r="N34" s="79"/>
      <c r="O34" s="78"/>
      <c r="P34" s="78"/>
      <c r="Q34" s="78"/>
      <c r="R34" s="73">
        <f t="shared" si="0"/>
        <v>0.01</v>
      </c>
      <c r="S34" s="74">
        <v>0.32</v>
      </c>
      <c r="T34" s="75">
        <v>78</v>
      </c>
      <c r="U34" s="76">
        <v>8.9600000000000009</v>
      </c>
    </row>
    <row r="35" spans="1:21">
      <c r="A35" s="77" t="s">
        <v>98</v>
      </c>
      <c r="B35" s="78"/>
      <c r="C35" s="78" t="s">
        <v>50</v>
      </c>
      <c r="D35" s="78"/>
      <c r="E35" s="78"/>
      <c r="F35" s="78"/>
      <c r="G35" s="78"/>
      <c r="H35" s="78"/>
      <c r="I35" s="78"/>
      <c r="J35" s="78">
        <v>0.04</v>
      </c>
      <c r="K35" s="78"/>
      <c r="L35" s="78"/>
      <c r="M35" s="78"/>
      <c r="N35" s="79"/>
      <c r="O35" s="78"/>
      <c r="P35" s="78"/>
      <c r="Q35" s="78"/>
      <c r="R35" s="73">
        <f t="shared" si="0"/>
        <v>0.04</v>
      </c>
      <c r="S35" s="74">
        <f>SUM(R35*S19)</f>
        <v>0.56000000000000005</v>
      </c>
      <c r="T35" s="75">
        <v>50</v>
      </c>
      <c r="U35" s="76">
        <f t="shared" ref="U35:U44" si="1">SUM(S35*T35)</f>
        <v>28.000000000000004</v>
      </c>
    </row>
    <row r="36" spans="1:21">
      <c r="A36" s="77" t="s">
        <v>81</v>
      </c>
      <c r="B36" s="78"/>
      <c r="C36" s="78" t="s">
        <v>50</v>
      </c>
      <c r="D36" s="78"/>
      <c r="E36" s="78"/>
      <c r="F36" s="78"/>
      <c r="G36" s="78"/>
      <c r="H36" s="78"/>
      <c r="I36" s="78"/>
      <c r="J36" s="78">
        <v>0.05</v>
      </c>
      <c r="K36" s="78"/>
      <c r="L36" s="78"/>
      <c r="M36" s="78"/>
      <c r="N36" s="79"/>
      <c r="O36" s="78"/>
      <c r="P36" s="78"/>
      <c r="Q36" s="78"/>
      <c r="R36" s="73">
        <f t="shared" si="0"/>
        <v>0.05</v>
      </c>
      <c r="S36" s="74">
        <f>SUM(R36*S19)</f>
        <v>0.70000000000000007</v>
      </c>
      <c r="T36" s="75">
        <v>345</v>
      </c>
      <c r="U36" s="76">
        <f t="shared" si="1"/>
        <v>241.50000000000003</v>
      </c>
    </row>
    <row r="37" spans="1:21">
      <c r="A37" s="77"/>
      <c r="B37" s="78"/>
      <c r="C37" s="78" t="s">
        <v>50</v>
      </c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9"/>
      <c r="O37" s="78"/>
      <c r="P37" s="78"/>
      <c r="Q37" s="78"/>
      <c r="R37" s="73">
        <f t="shared" si="0"/>
        <v>0</v>
      </c>
      <c r="S37" s="74">
        <f>SUM(R37*S19)</f>
        <v>0</v>
      </c>
      <c r="T37" s="75"/>
      <c r="U37" s="76">
        <f t="shared" si="1"/>
        <v>0</v>
      </c>
    </row>
    <row r="38" spans="1:21">
      <c r="A38" s="77" t="s">
        <v>99</v>
      </c>
      <c r="B38" s="78"/>
      <c r="C38" s="78" t="s">
        <v>50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9">
        <v>1</v>
      </c>
      <c r="O38" s="78"/>
      <c r="P38" s="78"/>
      <c r="Q38" s="78"/>
      <c r="R38" s="73">
        <f t="shared" si="0"/>
        <v>1</v>
      </c>
      <c r="S38" s="74">
        <f>SUM(R38*S19)</f>
        <v>14</v>
      </c>
      <c r="T38" s="75">
        <v>7.5</v>
      </c>
      <c r="U38" s="76">
        <f t="shared" si="1"/>
        <v>105</v>
      </c>
    </row>
    <row r="39" spans="1:21">
      <c r="A39" s="77"/>
      <c r="B39" s="78"/>
      <c r="C39" s="78" t="s">
        <v>50</v>
      </c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9"/>
      <c r="O39" s="78"/>
      <c r="P39" s="78"/>
      <c r="Q39" s="78"/>
      <c r="R39" s="73">
        <f t="shared" si="0"/>
        <v>0</v>
      </c>
      <c r="S39" s="74">
        <f>SUM(R39*S19)</f>
        <v>0</v>
      </c>
      <c r="T39" s="75"/>
      <c r="U39" s="76">
        <f t="shared" si="1"/>
        <v>0</v>
      </c>
    </row>
    <row r="40" spans="1:21" ht="15.75" customHeight="1">
      <c r="A40" s="77"/>
      <c r="B40" s="78"/>
      <c r="C40" s="78" t="s">
        <v>50</v>
      </c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9"/>
      <c r="O40" s="78"/>
      <c r="P40" s="78"/>
      <c r="Q40" s="78"/>
      <c r="R40" s="73">
        <f t="shared" si="0"/>
        <v>0</v>
      </c>
      <c r="S40" s="74">
        <f>SUM(R40*S19)</f>
        <v>0</v>
      </c>
      <c r="T40" s="75"/>
      <c r="U40" s="76">
        <f t="shared" si="1"/>
        <v>0</v>
      </c>
    </row>
    <row r="41" spans="1:21">
      <c r="A41" s="77" t="s">
        <v>70</v>
      </c>
      <c r="B41" s="78"/>
      <c r="C41" s="78" t="s">
        <v>50</v>
      </c>
      <c r="D41" s="78"/>
      <c r="E41" s="78"/>
      <c r="F41" s="78"/>
      <c r="G41" s="78"/>
      <c r="H41" s="78"/>
      <c r="I41" s="78"/>
      <c r="J41" s="78"/>
      <c r="K41" s="78">
        <v>0.02</v>
      </c>
      <c r="L41" s="78"/>
      <c r="M41" s="78"/>
      <c r="N41" s="79"/>
      <c r="O41" s="78"/>
      <c r="P41" s="78"/>
      <c r="Q41" s="78"/>
      <c r="R41" s="73">
        <f t="shared" si="0"/>
        <v>0.02</v>
      </c>
      <c r="S41" s="74">
        <f>SUM(R41*S19)</f>
        <v>0.28000000000000003</v>
      </c>
      <c r="T41" s="75">
        <v>76</v>
      </c>
      <c r="U41" s="76">
        <f t="shared" si="1"/>
        <v>21.28</v>
      </c>
    </row>
    <row r="42" spans="1:21">
      <c r="A42" s="77" t="s">
        <v>85</v>
      </c>
      <c r="B42" s="78"/>
      <c r="C42" s="78" t="s">
        <v>50</v>
      </c>
      <c r="D42" s="78"/>
      <c r="E42" s="78"/>
      <c r="F42" s="78"/>
      <c r="G42" s="78">
        <v>0.1</v>
      </c>
      <c r="H42" s="78"/>
      <c r="I42" s="78"/>
      <c r="J42" s="78"/>
      <c r="K42" s="78"/>
      <c r="L42" s="78"/>
      <c r="M42" s="78"/>
      <c r="N42" s="79"/>
      <c r="O42" s="78"/>
      <c r="P42" s="78"/>
      <c r="Q42" s="78"/>
      <c r="R42" s="73">
        <f t="shared" si="0"/>
        <v>0.1</v>
      </c>
      <c r="S42" s="74">
        <f>SUM(R42*S19)</f>
        <v>1.4000000000000001</v>
      </c>
      <c r="T42" s="75">
        <v>20</v>
      </c>
      <c r="U42" s="76">
        <f t="shared" si="1"/>
        <v>28.000000000000004</v>
      </c>
    </row>
    <row r="43" spans="1:21">
      <c r="A43" s="80" t="s">
        <v>66</v>
      </c>
      <c r="B43" s="46"/>
      <c r="C43" s="46" t="s">
        <v>50</v>
      </c>
      <c r="D43" s="46"/>
      <c r="E43" s="46"/>
      <c r="F43" s="46"/>
      <c r="G43" s="46"/>
      <c r="H43" s="46">
        <v>0.08</v>
      </c>
      <c r="I43" s="46"/>
      <c r="J43" s="46"/>
      <c r="K43" s="46"/>
      <c r="L43" s="46"/>
      <c r="M43" s="46"/>
      <c r="N43" s="75"/>
      <c r="O43" s="46"/>
      <c r="P43" s="46"/>
      <c r="Q43" s="46"/>
      <c r="R43" s="73">
        <f t="shared" si="0"/>
        <v>0.08</v>
      </c>
      <c r="S43" s="74">
        <f>SUM(R43*S19)</f>
        <v>1.1200000000000001</v>
      </c>
      <c r="T43" s="75">
        <v>19</v>
      </c>
      <c r="U43" s="76">
        <f t="shared" si="1"/>
        <v>21.28</v>
      </c>
    </row>
    <row r="44" spans="1:21">
      <c r="A44" s="81"/>
      <c r="B44" s="46"/>
      <c r="C44" s="46" t="s">
        <v>50</v>
      </c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75"/>
      <c r="O44" s="46"/>
      <c r="P44" s="46"/>
      <c r="Q44" s="46"/>
      <c r="R44" s="73">
        <f t="shared" si="0"/>
        <v>0</v>
      </c>
      <c r="S44" s="74">
        <f>SUM(R44*S19)</f>
        <v>0</v>
      </c>
      <c r="T44" s="75"/>
      <c r="U44" s="76">
        <f t="shared" si="1"/>
        <v>0</v>
      </c>
    </row>
    <row r="45" spans="1:2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82" t="s">
        <v>51</v>
      </c>
      <c r="N45" s="6"/>
      <c r="O45" s="6"/>
      <c r="P45" s="6" t="s">
        <v>52</v>
      </c>
      <c r="Q45" s="6"/>
      <c r="R45" s="6"/>
      <c r="S45" s="6"/>
      <c r="T45" s="6"/>
      <c r="U45" s="76">
        <f>SUM(U24:U44)</f>
        <v>933.92399999999998</v>
      </c>
    </row>
    <row r="46" spans="1:21">
      <c r="A46" s="82" t="s">
        <v>53</v>
      </c>
      <c r="B46" s="6" t="s">
        <v>54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82" t="s">
        <v>55</v>
      </c>
      <c r="N46" s="6"/>
      <c r="O46" s="6"/>
      <c r="P46" s="6"/>
      <c r="Q46" s="6"/>
      <c r="R46" s="6"/>
      <c r="S46" s="6"/>
      <c r="T46" s="6"/>
      <c r="U46" s="76">
        <f>SUM(U45/S19)</f>
        <v>66.708857142857141</v>
      </c>
    </row>
    <row r="47" spans="1:21">
      <c r="A47" s="82" t="s">
        <v>56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82" t="s">
        <v>57</v>
      </c>
      <c r="N47" s="6"/>
      <c r="O47" s="6"/>
      <c r="P47" s="6" t="s">
        <v>58</v>
      </c>
      <c r="Q47" s="6"/>
      <c r="R47" s="6"/>
      <c r="S47" s="6"/>
      <c r="T47" s="6"/>
      <c r="U47" s="6"/>
    </row>
    <row r="48" spans="1:21">
      <c r="A48" s="82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82" t="s">
        <v>55</v>
      </c>
      <c r="N48" s="6"/>
      <c r="O48" s="6"/>
      <c r="P48" s="6"/>
      <c r="Q48" s="6"/>
      <c r="R48" s="6"/>
      <c r="S48" s="6"/>
      <c r="T48" s="6"/>
      <c r="U48" s="6"/>
    </row>
  </sheetData>
  <mergeCells count="42"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  <mergeCell ref="T1:U1"/>
    <mergeCell ref="T2:U2"/>
    <mergeCell ref="A6:C6"/>
    <mergeCell ref="D6:E6"/>
    <mergeCell ref="F6:G6"/>
    <mergeCell ref="H6:I6"/>
  </mergeCells>
  <pageMargins left="0.39374999999999999" right="0.196527777777778" top="0.39374999999999999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MK47"/>
  <sheetViews>
    <sheetView zoomScalePageLayoutView="60" workbookViewId="0"/>
  </sheetViews>
  <sheetFormatPr defaultRowHeight="12.75"/>
  <cols>
    <col min="1" max="1" width="18.5703125" style="3"/>
    <col min="2" max="2" width="4.85546875" style="3"/>
    <col min="3" max="3" width="6.42578125" style="3"/>
    <col min="4" max="4" width="5.42578125" style="3"/>
    <col min="5" max="5" width="5.140625" style="3"/>
    <col min="6" max="6" width="5.42578125" style="3"/>
    <col min="7" max="7" width="4.85546875" style="3"/>
    <col min="8" max="8" width="7.7109375" style="3"/>
    <col min="9" max="9" width="5.7109375" style="3"/>
    <col min="10" max="10" width="6.42578125" style="3"/>
    <col min="11" max="11" width="5.7109375" style="3"/>
    <col min="12" max="12" width="6.5703125" style="3"/>
    <col min="13" max="13" width="6.85546875" style="3"/>
    <col min="14" max="14" width="5.5703125" style="3"/>
    <col min="15" max="15" width="4.85546875" style="3"/>
    <col min="16" max="17" width="5.28515625" style="3"/>
    <col min="18" max="18" width="5.42578125" style="3"/>
    <col min="19" max="20" width="6" style="3"/>
    <col min="21" max="21" width="7.7109375" style="3"/>
    <col min="22" max="22" width="9" style="3"/>
    <col min="23" max="23" width="8.28515625" style="3"/>
    <col min="24" max="24" width="8.140625" style="3"/>
    <col min="25" max="1025" width="10.42578125" style="3"/>
  </cols>
  <sheetData>
    <row r="1" spans="1:2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U1" s="85"/>
      <c r="V1" s="85"/>
      <c r="W1" s="85"/>
      <c r="X1" s="85"/>
      <c r="Y1" s="84"/>
      <c r="Z1" s="84"/>
    </row>
    <row r="2" spans="1:26" ht="15">
      <c r="A2" s="83" t="s">
        <v>100</v>
      </c>
      <c r="B2" s="83"/>
      <c r="C2" s="83"/>
      <c r="D2" s="83"/>
      <c r="E2" s="83"/>
      <c r="F2" s="83"/>
      <c r="G2" s="83"/>
      <c r="H2" s="83"/>
      <c r="I2" s="83"/>
      <c r="J2" s="83"/>
      <c r="K2" s="2" t="s">
        <v>101</v>
      </c>
      <c r="N2" s="83"/>
      <c r="O2" s="86"/>
      <c r="P2" s="85"/>
      <c r="Q2" s="85"/>
      <c r="R2" s="85"/>
      <c r="S2" s="84"/>
      <c r="T2" s="84"/>
      <c r="U2" s="85"/>
      <c r="V2" s="85">
        <v>5</v>
      </c>
      <c r="W2" s="85"/>
      <c r="X2" s="87"/>
      <c r="Y2" s="84"/>
      <c r="Z2" s="84"/>
    </row>
    <row r="3" spans="1:26">
      <c r="A3" s="88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N3" s="83"/>
      <c r="O3" s="84"/>
      <c r="S3" s="84"/>
      <c r="T3" s="84"/>
      <c r="U3" s="85"/>
      <c r="V3" s="85"/>
      <c r="W3" s="85"/>
      <c r="X3" s="87"/>
      <c r="Y3" s="84"/>
      <c r="Z3" s="84"/>
    </row>
    <row r="4" spans="1:26" ht="15">
      <c r="A4" s="84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X4" s="90"/>
      <c r="Y4" s="84"/>
      <c r="Z4" s="84"/>
    </row>
    <row r="5" spans="1:2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X5" s="90"/>
      <c r="Y5" s="84"/>
      <c r="Z5" s="84"/>
    </row>
    <row r="6" spans="1:26">
      <c r="A6" s="364" t="s">
        <v>8</v>
      </c>
      <c r="B6" s="364"/>
      <c r="C6" s="364"/>
      <c r="D6" s="364"/>
      <c r="E6" s="365" t="s">
        <v>9</v>
      </c>
      <c r="F6" s="365"/>
      <c r="G6" s="365"/>
      <c r="H6" s="365" t="s">
        <v>10</v>
      </c>
      <c r="I6" s="365"/>
      <c r="J6" s="365"/>
      <c r="K6" s="365" t="s">
        <v>11</v>
      </c>
      <c r="L6" s="365"/>
      <c r="M6" s="365"/>
      <c r="N6" s="18"/>
      <c r="O6" s="93"/>
      <c r="P6" s="19"/>
      <c r="Q6" s="18"/>
      <c r="R6" s="93"/>
      <c r="S6" s="4"/>
      <c r="T6" s="5"/>
      <c r="U6" s="362" t="s">
        <v>1</v>
      </c>
      <c r="V6" s="362"/>
      <c r="W6" s="362"/>
      <c r="X6" s="22"/>
      <c r="Y6" s="84"/>
      <c r="Z6" s="84"/>
    </row>
    <row r="7" spans="1:26">
      <c r="A7" s="366" t="s">
        <v>102</v>
      </c>
      <c r="B7" s="366"/>
      <c r="C7" s="366"/>
      <c r="D7" s="366"/>
      <c r="E7" s="367" t="s">
        <v>13</v>
      </c>
      <c r="F7" s="367"/>
      <c r="G7" s="367"/>
      <c r="H7" s="367" t="s">
        <v>14</v>
      </c>
      <c r="I7" s="367"/>
      <c r="J7" s="367"/>
      <c r="K7" s="367" t="s">
        <v>15</v>
      </c>
      <c r="L7" s="367"/>
      <c r="M7" s="367"/>
      <c r="N7" s="367" t="s">
        <v>16</v>
      </c>
      <c r="O7" s="367"/>
      <c r="P7" s="367"/>
      <c r="Q7" s="367"/>
      <c r="R7" s="367"/>
      <c r="S7" s="4"/>
      <c r="T7" s="5"/>
      <c r="U7" s="363" t="s">
        <v>4</v>
      </c>
      <c r="V7" s="363"/>
      <c r="W7" s="363"/>
      <c r="X7" s="94"/>
      <c r="Y7" s="84"/>
      <c r="Z7" s="84"/>
    </row>
    <row r="8" spans="1:26">
      <c r="A8" s="21" t="s">
        <v>17</v>
      </c>
      <c r="B8" s="365" t="s">
        <v>18</v>
      </c>
      <c r="C8" s="365"/>
      <c r="D8" s="365"/>
      <c r="E8" s="367" t="s">
        <v>19</v>
      </c>
      <c r="F8" s="367"/>
      <c r="G8" s="367"/>
      <c r="H8" s="367" t="s">
        <v>20</v>
      </c>
      <c r="I8" s="367"/>
      <c r="J8" s="367"/>
      <c r="K8" s="367" t="s">
        <v>21</v>
      </c>
      <c r="L8" s="367"/>
      <c r="M8" s="367"/>
      <c r="N8" s="367" t="s">
        <v>22</v>
      </c>
      <c r="O8" s="367"/>
      <c r="P8" s="367"/>
      <c r="Q8" s="367"/>
      <c r="R8" s="367"/>
      <c r="S8" s="4"/>
      <c r="T8" s="5"/>
      <c r="U8" s="10"/>
      <c r="V8" s="53"/>
      <c r="W8" s="11"/>
      <c r="X8" s="95"/>
      <c r="Y8" s="84"/>
      <c r="Z8" s="84"/>
    </row>
    <row r="9" spans="1:26">
      <c r="A9" s="22" t="s">
        <v>23</v>
      </c>
      <c r="B9" s="367" t="s">
        <v>24</v>
      </c>
      <c r="C9" s="367"/>
      <c r="D9" s="367"/>
      <c r="E9" s="367" t="s">
        <v>25</v>
      </c>
      <c r="F9" s="367"/>
      <c r="G9" s="367"/>
      <c r="H9" s="367" t="s">
        <v>26</v>
      </c>
      <c r="I9" s="367"/>
      <c r="J9" s="367"/>
      <c r="K9" s="367" t="s">
        <v>27</v>
      </c>
      <c r="L9" s="367"/>
      <c r="M9" s="367"/>
      <c r="N9" s="23"/>
      <c r="O9" s="4" t="s">
        <v>25</v>
      </c>
      <c r="P9" s="4"/>
      <c r="Q9" s="367"/>
      <c r="R9" s="367"/>
      <c r="S9" s="4"/>
      <c r="T9" s="5"/>
      <c r="U9" s="374" t="s">
        <v>103</v>
      </c>
      <c r="V9" s="374"/>
      <c r="W9" s="374"/>
      <c r="X9" s="94"/>
      <c r="Y9" s="84"/>
      <c r="Z9" s="84"/>
    </row>
    <row r="10" spans="1:26">
      <c r="A10" s="24"/>
      <c r="B10" s="369" t="s">
        <v>28</v>
      </c>
      <c r="C10" s="369"/>
      <c r="D10" s="369"/>
      <c r="E10" s="96"/>
      <c r="F10" s="4"/>
      <c r="G10" s="95"/>
      <c r="H10" s="4"/>
      <c r="I10" s="4"/>
      <c r="J10" s="95"/>
      <c r="K10" s="369" t="s">
        <v>25</v>
      </c>
      <c r="L10" s="369"/>
      <c r="M10" s="369"/>
      <c r="N10" s="23"/>
      <c r="O10" s="4"/>
      <c r="P10" s="4"/>
      <c r="Q10" s="23"/>
      <c r="R10" s="4"/>
      <c r="S10" s="6"/>
      <c r="T10" s="6"/>
      <c r="U10" s="14"/>
      <c r="V10" s="97"/>
      <c r="W10" s="15"/>
      <c r="X10" s="95"/>
    </row>
    <row r="11" spans="1:26">
      <c r="A11" s="29">
        <v>1</v>
      </c>
      <c r="B11" s="30"/>
      <c r="C11" s="31">
        <v>2</v>
      </c>
      <c r="D11" s="98"/>
      <c r="E11" s="34"/>
      <c r="F11" s="34">
        <v>3</v>
      </c>
      <c r="G11" s="33"/>
      <c r="H11" s="34"/>
      <c r="I11" s="34">
        <v>4</v>
      </c>
      <c r="J11" s="33"/>
      <c r="K11" s="34"/>
      <c r="L11" s="34">
        <v>5</v>
      </c>
      <c r="M11" s="33"/>
      <c r="N11" s="35"/>
      <c r="O11" s="34">
        <v>6</v>
      </c>
      <c r="P11" s="34"/>
      <c r="Q11" s="372">
        <v>7</v>
      </c>
      <c r="R11" s="372"/>
      <c r="S11" s="4"/>
      <c r="T11" s="5"/>
      <c r="U11" s="12"/>
      <c r="V11" s="99"/>
      <c r="W11" s="13"/>
      <c r="X11" s="94"/>
      <c r="Y11" s="84"/>
      <c r="Z11" s="84"/>
    </row>
    <row r="12" spans="1:26">
      <c r="A12" s="44"/>
      <c r="B12" s="45"/>
      <c r="C12" s="45"/>
      <c r="D12" s="46"/>
      <c r="E12" s="45"/>
      <c r="F12" s="45"/>
      <c r="G12" s="46"/>
      <c r="H12" s="45"/>
      <c r="I12" s="45"/>
      <c r="J12" s="46"/>
      <c r="K12" s="45"/>
      <c r="L12" s="45"/>
      <c r="M12" s="45"/>
      <c r="N12" s="47"/>
      <c r="O12" s="45"/>
      <c r="P12" s="46"/>
      <c r="Q12" s="48"/>
      <c r="R12" s="100"/>
      <c r="S12" s="4"/>
      <c r="T12" s="5"/>
      <c r="U12" s="12"/>
      <c r="V12" s="99"/>
      <c r="W12" s="13"/>
      <c r="X12" s="94"/>
      <c r="Y12" s="84"/>
      <c r="Z12" s="84"/>
    </row>
    <row r="13" spans="1:26">
      <c r="A13" s="44"/>
      <c r="B13" s="47"/>
      <c r="C13" s="45"/>
      <c r="D13" s="46"/>
      <c r="E13" s="45"/>
      <c r="F13" s="45"/>
      <c r="G13" s="46"/>
      <c r="H13" s="45"/>
      <c r="I13" s="45"/>
      <c r="J13" s="46"/>
      <c r="K13" s="45"/>
      <c r="L13" s="45"/>
      <c r="M13" s="45"/>
      <c r="N13" s="47"/>
      <c r="O13" s="45"/>
      <c r="P13" s="101"/>
      <c r="Q13" s="48"/>
      <c r="R13" s="100"/>
      <c r="S13" s="4"/>
      <c r="T13" s="5"/>
      <c r="U13" s="10"/>
      <c r="V13" s="53"/>
      <c r="W13" s="11"/>
      <c r="X13" s="95"/>
      <c r="Y13" s="84"/>
      <c r="Z13" s="84"/>
    </row>
    <row r="14" spans="1:26">
      <c r="A14" s="49"/>
      <c r="B14" s="50"/>
      <c r="C14" s="51"/>
      <c r="D14" s="52"/>
      <c r="E14" s="51"/>
      <c r="F14" s="51"/>
      <c r="G14" s="52"/>
      <c r="H14" s="51"/>
      <c r="I14" s="51"/>
      <c r="J14" s="52"/>
      <c r="K14" s="4"/>
      <c r="L14" s="4"/>
      <c r="M14" s="4"/>
      <c r="N14" s="23"/>
      <c r="O14" s="4"/>
      <c r="P14" s="24"/>
      <c r="Q14" s="53"/>
      <c r="R14" s="102"/>
      <c r="S14" s="4"/>
      <c r="T14" s="5"/>
      <c r="U14" s="27"/>
      <c r="V14" s="103"/>
      <c r="W14" s="28"/>
      <c r="X14" s="95"/>
      <c r="Y14" s="84"/>
      <c r="Z14" s="84"/>
    </row>
    <row r="15" spans="1:26">
      <c r="A15" s="4"/>
      <c r="B15" s="4"/>
      <c r="C15" s="4"/>
      <c r="D15" s="4"/>
      <c r="E15" s="4"/>
      <c r="F15" s="4"/>
      <c r="G15" s="4"/>
      <c r="H15" s="4"/>
      <c r="I15" s="4" t="s">
        <v>33</v>
      </c>
      <c r="J15" s="4"/>
      <c r="K15" s="54"/>
      <c r="L15" s="55"/>
      <c r="M15" s="55"/>
      <c r="N15" s="56"/>
      <c r="O15" s="55"/>
      <c r="P15" s="57"/>
      <c r="Q15" s="58"/>
      <c r="R15" s="104"/>
      <c r="S15" s="4"/>
      <c r="T15" s="5"/>
      <c r="U15" s="6"/>
      <c r="V15" s="6"/>
      <c r="W15" s="6"/>
      <c r="X15" s="95"/>
      <c r="Y15" s="84"/>
      <c r="Z15" s="84"/>
    </row>
    <row r="16" spans="1:26">
      <c r="A16" s="105" t="s">
        <v>104</v>
      </c>
      <c r="B16" s="21"/>
      <c r="C16" s="16"/>
      <c r="D16" s="369" t="s">
        <v>34</v>
      </c>
      <c r="E16" s="369"/>
      <c r="F16" s="369"/>
      <c r="G16" s="369"/>
      <c r="H16" s="369"/>
      <c r="I16" s="369"/>
      <c r="J16" s="369"/>
      <c r="K16" s="369"/>
      <c r="L16" s="369"/>
      <c r="M16" s="369"/>
      <c r="N16" s="369"/>
      <c r="O16" s="369"/>
      <c r="P16" s="369"/>
      <c r="Q16" s="369"/>
      <c r="R16" s="369"/>
      <c r="S16" s="369"/>
      <c r="T16" s="369"/>
      <c r="U16" s="365" t="s">
        <v>35</v>
      </c>
      <c r="V16" s="365"/>
      <c r="W16" s="365"/>
      <c r="X16" s="21"/>
      <c r="Y16" s="84"/>
      <c r="Z16" s="84"/>
    </row>
    <row r="17" spans="1:26">
      <c r="A17" s="21"/>
      <c r="B17" s="59"/>
      <c r="C17" s="60" t="s">
        <v>105</v>
      </c>
      <c r="D17" s="375" t="s">
        <v>106</v>
      </c>
      <c r="E17" s="375"/>
      <c r="F17" s="375"/>
      <c r="G17" s="375"/>
      <c r="H17" s="375"/>
      <c r="I17" s="375"/>
      <c r="J17" s="375"/>
      <c r="K17" s="375"/>
      <c r="L17" s="375" t="s">
        <v>38</v>
      </c>
      <c r="M17" s="375"/>
      <c r="N17" s="375"/>
      <c r="O17" s="375"/>
      <c r="P17" s="375"/>
      <c r="Q17" s="375"/>
      <c r="R17" s="375"/>
      <c r="S17" s="375"/>
      <c r="T17" s="375"/>
      <c r="U17" s="369" t="s">
        <v>40</v>
      </c>
      <c r="V17" s="369"/>
      <c r="W17" s="369"/>
      <c r="X17" s="22"/>
      <c r="Y17" s="84"/>
      <c r="Z17" s="84"/>
    </row>
    <row r="18" spans="1:26" ht="12.75" customHeight="1">
      <c r="A18" s="22" t="s">
        <v>45</v>
      </c>
      <c r="B18" s="60" t="s">
        <v>46</v>
      </c>
      <c r="C18" s="60" t="s">
        <v>47</v>
      </c>
      <c r="D18" s="373" t="s">
        <v>62</v>
      </c>
      <c r="E18" s="373" t="s">
        <v>63</v>
      </c>
      <c r="F18" s="373" t="s">
        <v>64</v>
      </c>
      <c r="G18" s="373"/>
      <c r="H18" s="373" t="s">
        <v>65</v>
      </c>
      <c r="I18" s="373" t="s">
        <v>66</v>
      </c>
      <c r="J18" s="373"/>
      <c r="K18" s="373"/>
      <c r="L18" s="376" t="s">
        <v>107</v>
      </c>
      <c r="M18" s="373" t="s">
        <v>108</v>
      </c>
      <c r="N18" s="373" t="s">
        <v>109</v>
      </c>
      <c r="O18" s="373" t="s">
        <v>110</v>
      </c>
      <c r="P18" s="373"/>
      <c r="Q18" s="373" t="s">
        <v>111</v>
      </c>
      <c r="R18" s="373" t="s">
        <v>70</v>
      </c>
      <c r="S18" s="373"/>
      <c r="T18" s="373"/>
      <c r="U18" s="61" t="s">
        <v>112</v>
      </c>
      <c r="V18" s="61">
        <v>15</v>
      </c>
      <c r="W18" s="61" t="s">
        <v>43</v>
      </c>
      <c r="X18" s="61" t="s">
        <v>44</v>
      </c>
      <c r="Y18" s="84"/>
      <c r="Z18" s="84"/>
    </row>
    <row r="19" spans="1:26">
      <c r="A19" s="22"/>
      <c r="B19" s="60"/>
      <c r="C19" s="60" t="s">
        <v>48</v>
      </c>
      <c r="D19" s="373"/>
      <c r="E19" s="373"/>
      <c r="F19" s="373"/>
      <c r="G19" s="373"/>
      <c r="H19" s="373"/>
      <c r="I19" s="373"/>
      <c r="J19" s="373"/>
      <c r="K19" s="373"/>
      <c r="L19" s="373"/>
      <c r="M19" s="373"/>
      <c r="N19" s="373"/>
      <c r="O19" s="373"/>
      <c r="P19" s="373"/>
      <c r="Q19" s="373"/>
      <c r="R19" s="373"/>
      <c r="S19" s="373"/>
      <c r="T19" s="373"/>
      <c r="U19" s="59"/>
      <c r="V19" s="59"/>
      <c r="W19" s="17"/>
      <c r="X19" s="106"/>
      <c r="Y19" s="84"/>
      <c r="Z19" s="84"/>
    </row>
    <row r="20" spans="1:26">
      <c r="A20" s="22"/>
      <c r="B20" s="60"/>
      <c r="C20" s="60"/>
      <c r="D20" s="373"/>
      <c r="E20" s="373"/>
      <c r="F20" s="373"/>
      <c r="G20" s="373"/>
      <c r="H20" s="373"/>
      <c r="I20" s="373"/>
      <c r="J20" s="373"/>
      <c r="K20" s="373"/>
      <c r="L20" s="373"/>
      <c r="M20" s="373"/>
      <c r="N20" s="373"/>
      <c r="O20" s="373"/>
      <c r="P20" s="373"/>
      <c r="Q20" s="373"/>
      <c r="R20" s="373"/>
      <c r="S20" s="373"/>
      <c r="T20" s="373"/>
      <c r="U20" s="64"/>
      <c r="V20" s="64"/>
      <c r="W20" s="62"/>
      <c r="X20" s="63"/>
      <c r="Y20" s="84"/>
      <c r="Z20" s="84"/>
    </row>
    <row r="21" spans="1:26" ht="25.5" customHeight="1">
      <c r="A21" s="77"/>
      <c r="B21" s="78"/>
      <c r="C21" s="78"/>
      <c r="D21" s="373"/>
      <c r="E21" s="373"/>
      <c r="F21" s="373"/>
      <c r="G21" s="373"/>
      <c r="H21" s="373"/>
      <c r="I21" s="373"/>
      <c r="J21" s="373"/>
      <c r="K21" s="373"/>
      <c r="L21" s="373"/>
      <c r="M21" s="373"/>
      <c r="N21" s="373"/>
      <c r="O21" s="373"/>
      <c r="P21" s="373"/>
      <c r="Q21" s="373"/>
      <c r="R21" s="373"/>
      <c r="S21" s="373"/>
      <c r="T21" s="373"/>
      <c r="U21" s="73">
        <f t="shared" ref="U21:U41" si="0">SUM(D21:T21)</f>
        <v>0</v>
      </c>
      <c r="V21" s="73">
        <f>SUM(V18*U21)</f>
        <v>0</v>
      </c>
      <c r="W21" s="79"/>
      <c r="X21" s="107">
        <f t="shared" ref="X21:X36" si="1">SUM(V21*W21)</f>
        <v>0</v>
      </c>
      <c r="Y21" s="84"/>
      <c r="Z21" s="84"/>
    </row>
    <row r="22" spans="1:26">
      <c r="A22" s="77" t="s">
        <v>113</v>
      </c>
      <c r="B22" s="78"/>
      <c r="C22" s="78"/>
      <c r="D22" s="78">
        <v>5.0000000000000001E-3</v>
      </c>
      <c r="E22" s="78">
        <v>5.0000000000000001E-3</v>
      </c>
      <c r="F22" s="78"/>
      <c r="G22" s="78"/>
      <c r="H22" s="78"/>
      <c r="I22" s="78"/>
      <c r="J22" s="78"/>
      <c r="K22" s="78"/>
      <c r="L22" s="78">
        <v>3.0000000000000001E-3</v>
      </c>
      <c r="M22" s="78">
        <v>5.0000000000000001E-3</v>
      </c>
      <c r="N22" s="78"/>
      <c r="O22" s="78"/>
      <c r="P22" s="78"/>
      <c r="Q22" s="78">
        <v>5.0000000000000001E-3</v>
      </c>
      <c r="R22" s="78"/>
      <c r="S22" s="78"/>
      <c r="T22" s="78"/>
      <c r="U22" s="73">
        <f t="shared" si="0"/>
        <v>2.3000000000000003E-2</v>
      </c>
      <c r="V22" s="73">
        <f>SUM(V18*U22)</f>
        <v>0.34500000000000003</v>
      </c>
      <c r="W22" s="79">
        <v>95</v>
      </c>
      <c r="X22" s="108">
        <f t="shared" si="1"/>
        <v>32.775000000000006</v>
      </c>
      <c r="Y22" s="84"/>
      <c r="Z22" s="84"/>
    </row>
    <row r="23" spans="1:26">
      <c r="A23" s="77" t="s">
        <v>114</v>
      </c>
      <c r="B23" s="78"/>
      <c r="C23" s="78"/>
      <c r="D23" s="78"/>
      <c r="E23" s="78">
        <v>0.1</v>
      </c>
      <c r="F23" s="78">
        <v>0.15</v>
      </c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>
        <v>0.05</v>
      </c>
      <c r="R23" s="78"/>
      <c r="S23" s="78"/>
      <c r="T23" s="78"/>
      <c r="U23" s="73">
        <f t="shared" si="0"/>
        <v>0.3</v>
      </c>
      <c r="V23" s="73">
        <f>SUM(V18*U23)</f>
        <v>4.5</v>
      </c>
      <c r="W23" s="75">
        <v>44</v>
      </c>
      <c r="X23" s="108">
        <f t="shared" si="1"/>
        <v>198</v>
      </c>
      <c r="Y23" s="84"/>
      <c r="Z23" s="84"/>
    </row>
    <row r="24" spans="1:26">
      <c r="A24" s="77" t="s">
        <v>76</v>
      </c>
      <c r="B24" s="78"/>
      <c r="C24" s="78"/>
      <c r="D24" s="78"/>
      <c r="E24" s="78">
        <v>0.03</v>
      </c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3">
        <f t="shared" si="0"/>
        <v>0.03</v>
      </c>
      <c r="V24" s="73">
        <f>SUM(V18*U24)</f>
        <v>0.44999999999999996</v>
      </c>
      <c r="W24" s="79">
        <v>28</v>
      </c>
      <c r="X24" s="108">
        <f t="shared" si="1"/>
        <v>12.599999999999998</v>
      </c>
      <c r="Y24" s="84"/>
      <c r="Z24" s="84"/>
    </row>
    <row r="25" spans="1:26">
      <c r="A25" s="77" t="s">
        <v>97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>
        <v>8.9999999999999993E-3</v>
      </c>
      <c r="M25" s="78"/>
      <c r="N25" s="78"/>
      <c r="O25" s="78"/>
      <c r="P25" s="78"/>
      <c r="Q25" s="78"/>
      <c r="R25" s="78"/>
      <c r="S25" s="78"/>
      <c r="T25" s="78"/>
      <c r="U25" s="73">
        <f t="shared" si="0"/>
        <v>8.9999999999999993E-3</v>
      </c>
      <c r="V25" s="73">
        <f>SUM(V18*U25)</f>
        <v>0.13499999999999998</v>
      </c>
      <c r="W25" s="79">
        <v>78</v>
      </c>
      <c r="X25" s="108">
        <f t="shared" si="1"/>
        <v>10.53</v>
      </c>
      <c r="Y25" s="84"/>
      <c r="Z25" s="84"/>
    </row>
    <row r="26" spans="1:26">
      <c r="A26" s="77" t="s">
        <v>115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>
        <v>0.06</v>
      </c>
      <c r="O26" s="78"/>
      <c r="P26" s="78"/>
      <c r="Q26" s="78"/>
      <c r="R26" s="78"/>
      <c r="S26" s="78"/>
      <c r="T26" s="78"/>
      <c r="U26" s="73">
        <f t="shared" si="0"/>
        <v>0.06</v>
      </c>
      <c r="V26" s="73">
        <f>SUM(V18*U26)</f>
        <v>0.89999999999999991</v>
      </c>
      <c r="W26" s="79">
        <v>170</v>
      </c>
      <c r="X26" s="108">
        <f t="shared" si="1"/>
        <v>152.99999999999997</v>
      </c>
      <c r="Y26" s="84"/>
      <c r="Z26" s="84"/>
    </row>
    <row r="27" spans="1:26">
      <c r="A27" s="81" t="s">
        <v>116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>
        <v>1.4999999999999999E-2</v>
      </c>
      <c r="M27" s="78"/>
      <c r="N27" s="78"/>
      <c r="O27" s="78"/>
      <c r="P27" s="78"/>
      <c r="Q27" s="78"/>
      <c r="R27" s="78"/>
      <c r="S27" s="78"/>
      <c r="T27" s="78"/>
      <c r="U27" s="73">
        <f t="shared" si="0"/>
        <v>1.4999999999999999E-2</v>
      </c>
      <c r="V27" s="73">
        <f>SUM(V18*U27)</f>
        <v>0.22499999999999998</v>
      </c>
      <c r="W27" s="79">
        <v>88</v>
      </c>
      <c r="X27" s="108">
        <f t="shared" si="1"/>
        <v>19.799999999999997</v>
      </c>
      <c r="Y27" s="84"/>
      <c r="Z27" s="84"/>
    </row>
    <row r="28" spans="1:26">
      <c r="A28" s="81" t="s">
        <v>117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>
        <v>0.01</v>
      </c>
      <c r="M28" s="46"/>
      <c r="N28" s="46"/>
      <c r="O28" s="46"/>
      <c r="P28" s="46"/>
      <c r="Q28" s="46"/>
      <c r="R28" s="46"/>
      <c r="S28" s="46"/>
      <c r="T28" s="46"/>
      <c r="U28" s="73">
        <f t="shared" si="0"/>
        <v>0.01</v>
      </c>
      <c r="V28" s="73">
        <f>SUM(V18*U28)</f>
        <v>0.15</v>
      </c>
      <c r="W28" s="46">
        <v>17</v>
      </c>
      <c r="X28" s="108">
        <f t="shared" si="1"/>
        <v>2.5499999999999998</v>
      </c>
      <c r="Y28" s="84"/>
      <c r="Z28" s="84"/>
    </row>
    <row r="29" spans="1:26">
      <c r="A29" s="77" t="s">
        <v>118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>
        <v>0.03</v>
      </c>
      <c r="N29" s="78"/>
      <c r="O29" s="78"/>
      <c r="P29" s="78"/>
      <c r="Q29" s="78"/>
      <c r="R29" s="78"/>
      <c r="S29" s="78"/>
      <c r="T29" s="78"/>
      <c r="U29" s="73">
        <f t="shared" si="0"/>
        <v>0.03</v>
      </c>
      <c r="V29" s="73">
        <f>SUM(V18*U29)</f>
        <v>0.44999999999999996</v>
      </c>
      <c r="W29" s="78">
        <v>62</v>
      </c>
      <c r="X29" s="108">
        <f t="shared" si="1"/>
        <v>27.9</v>
      </c>
      <c r="Y29" s="84"/>
      <c r="Z29" s="84"/>
    </row>
    <row r="30" spans="1:26">
      <c r="A30" s="77" t="s">
        <v>119</v>
      </c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>
        <v>4.0000000000000001E-3</v>
      </c>
      <c r="M30" s="78"/>
      <c r="N30" s="78"/>
      <c r="O30" s="78"/>
      <c r="P30" s="78"/>
      <c r="Q30" s="78"/>
      <c r="R30" s="78"/>
      <c r="S30" s="78"/>
      <c r="T30" s="78"/>
      <c r="U30" s="73">
        <f t="shared" si="0"/>
        <v>4.0000000000000001E-3</v>
      </c>
      <c r="V30" s="73">
        <f>SUM(V18*U30)</f>
        <v>0.06</v>
      </c>
      <c r="W30" s="78">
        <v>10</v>
      </c>
      <c r="X30" s="108">
        <f t="shared" si="1"/>
        <v>0.6</v>
      </c>
      <c r="Y30" s="84"/>
      <c r="Z30" s="84"/>
    </row>
    <row r="31" spans="1:26">
      <c r="A31" s="77" t="s">
        <v>120</v>
      </c>
      <c r="B31" s="78"/>
      <c r="C31" s="78"/>
      <c r="D31" s="109"/>
      <c r="E31" s="78">
        <v>5.0000000000000001E-3</v>
      </c>
      <c r="F31" s="78">
        <v>0.01</v>
      </c>
      <c r="G31" s="78"/>
      <c r="H31" s="78"/>
      <c r="I31" s="78"/>
      <c r="J31" s="78"/>
      <c r="K31" s="78"/>
      <c r="L31" s="78"/>
      <c r="M31" s="78"/>
      <c r="N31" s="78"/>
      <c r="O31" s="78">
        <v>0.01</v>
      </c>
      <c r="P31" s="78"/>
      <c r="Q31" s="78">
        <v>5.0000000000000001E-3</v>
      </c>
      <c r="R31" s="78">
        <v>0.01</v>
      </c>
      <c r="S31" s="78"/>
      <c r="T31" s="78"/>
      <c r="U31" s="73">
        <f t="shared" si="0"/>
        <v>0.04</v>
      </c>
      <c r="V31" s="73">
        <f>SUM(V18*U31)</f>
        <v>0.6</v>
      </c>
      <c r="W31" s="78">
        <v>58</v>
      </c>
      <c r="X31" s="108">
        <f t="shared" si="1"/>
        <v>34.799999999999997</v>
      </c>
      <c r="Y31" s="84"/>
      <c r="Z31" s="84"/>
    </row>
    <row r="32" spans="1:26">
      <c r="A32" s="77" t="s">
        <v>121</v>
      </c>
      <c r="B32" s="78"/>
      <c r="C32" s="78"/>
      <c r="D32" s="109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>
        <v>0.01</v>
      </c>
      <c r="P32" s="78"/>
      <c r="Q32" s="78"/>
      <c r="R32" s="78"/>
      <c r="S32" s="78"/>
      <c r="T32" s="78"/>
      <c r="U32" s="73">
        <f t="shared" si="0"/>
        <v>0.01</v>
      </c>
      <c r="V32" s="73">
        <f>SUM(V18*U32)</f>
        <v>0.15</v>
      </c>
      <c r="W32" s="78">
        <v>80</v>
      </c>
      <c r="X32" s="108">
        <f t="shared" si="1"/>
        <v>12</v>
      </c>
      <c r="Y32" s="84"/>
      <c r="Z32" s="84"/>
    </row>
    <row r="33" spans="1:26">
      <c r="A33" s="77" t="s">
        <v>70</v>
      </c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>
        <v>0.02</v>
      </c>
      <c r="S33" s="78"/>
      <c r="T33" s="78"/>
      <c r="U33" s="73">
        <f t="shared" si="0"/>
        <v>0.02</v>
      </c>
      <c r="V33" s="73">
        <f>SUM(V18*U33)</f>
        <v>0.3</v>
      </c>
      <c r="W33" s="78">
        <v>75</v>
      </c>
      <c r="X33" s="108">
        <f t="shared" si="1"/>
        <v>22.5</v>
      </c>
      <c r="Y33" s="84"/>
      <c r="Z33" s="84"/>
    </row>
    <row r="34" spans="1:26">
      <c r="A34" s="77" t="s">
        <v>122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>
        <v>0.1</v>
      </c>
      <c r="M34" s="78"/>
      <c r="N34" s="78"/>
      <c r="O34" s="78"/>
      <c r="P34" s="78"/>
      <c r="Q34" s="78"/>
      <c r="R34" s="78"/>
      <c r="S34" s="78"/>
      <c r="T34" s="78"/>
      <c r="U34" s="73">
        <f t="shared" si="0"/>
        <v>0.1</v>
      </c>
      <c r="V34" s="73">
        <f>SUM(V18*U34)</f>
        <v>1.5</v>
      </c>
      <c r="W34" s="78">
        <v>25</v>
      </c>
      <c r="X34" s="108">
        <f t="shared" si="1"/>
        <v>37.5</v>
      </c>
      <c r="Y34" s="84"/>
      <c r="Z34" s="84"/>
    </row>
    <row r="35" spans="1:26">
      <c r="A35" s="77" t="s">
        <v>123</v>
      </c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>
        <v>0.02</v>
      </c>
      <c r="M35" s="78"/>
      <c r="N35" s="78"/>
      <c r="O35" s="78"/>
      <c r="P35" s="78"/>
      <c r="Q35" s="78"/>
      <c r="R35" s="78"/>
      <c r="S35" s="78"/>
      <c r="T35" s="78"/>
      <c r="U35" s="73">
        <f t="shared" si="0"/>
        <v>0.02</v>
      </c>
      <c r="V35" s="73">
        <f>SUM(V18*U35)</f>
        <v>0.3</v>
      </c>
      <c r="W35" s="78">
        <v>39</v>
      </c>
      <c r="X35" s="108">
        <f t="shared" si="1"/>
        <v>11.7</v>
      </c>
      <c r="Y35" s="84"/>
      <c r="Z35" s="84"/>
    </row>
    <row r="36" spans="1:26">
      <c r="A36" s="77" t="s">
        <v>124</v>
      </c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>
        <v>0.02</v>
      </c>
      <c r="M36" s="78"/>
      <c r="N36" s="78"/>
      <c r="O36" s="78"/>
      <c r="P36" s="78"/>
      <c r="Q36" s="78"/>
      <c r="R36" s="78"/>
      <c r="S36" s="78"/>
      <c r="T36" s="78"/>
      <c r="U36" s="73">
        <f t="shared" si="0"/>
        <v>0.02</v>
      </c>
      <c r="V36" s="73">
        <f>SUM(V18*U36)</f>
        <v>0.3</v>
      </c>
      <c r="W36" s="78">
        <v>33</v>
      </c>
      <c r="X36" s="108">
        <f t="shared" si="1"/>
        <v>9.9</v>
      </c>
      <c r="Y36" s="84"/>
      <c r="Z36" s="84"/>
    </row>
    <row r="37" spans="1:26">
      <c r="A37" s="77" t="s">
        <v>125</v>
      </c>
      <c r="B37" s="78"/>
      <c r="C37" s="78"/>
      <c r="D37" s="78"/>
      <c r="E37" s="78"/>
      <c r="F37" s="78"/>
      <c r="G37" s="78"/>
      <c r="H37" s="78">
        <v>0.06</v>
      </c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3">
        <f t="shared" si="0"/>
        <v>0.06</v>
      </c>
      <c r="V37" s="73">
        <f>SUM(V18*U37)</f>
        <v>0.89999999999999991</v>
      </c>
      <c r="W37" s="78">
        <v>20</v>
      </c>
      <c r="X37" s="108">
        <f>SUM(V37*W37)/0.6</f>
        <v>30</v>
      </c>
      <c r="Y37" s="84"/>
      <c r="Z37" s="84"/>
    </row>
    <row r="38" spans="1:26">
      <c r="A38" s="77" t="s">
        <v>126</v>
      </c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>
        <v>2.5000000000000001E-2</v>
      </c>
      <c r="R38" s="78"/>
      <c r="S38" s="78"/>
      <c r="T38" s="78"/>
      <c r="U38" s="73">
        <f t="shared" si="0"/>
        <v>2.5000000000000001E-2</v>
      </c>
      <c r="V38" s="73">
        <f>SUM(V18*U38)</f>
        <v>0.375</v>
      </c>
      <c r="W38" s="78">
        <v>30</v>
      </c>
      <c r="X38" s="108">
        <f>SUM(V38*W38)</f>
        <v>11.25</v>
      </c>
      <c r="Y38" s="84"/>
      <c r="Z38" s="84"/>
    </row>
    <row r="39" spans="1:26">
      <c r="A39" s="81" t="s">
        <v>66</v>
      </c>
      <c r="B39" s="46"/>
      <c r="C39" s="46"/>
      <c r="D39" s="46"/>
      <c r="E39" s="46"/>
      <c r="F39" s="46"/>
      <c r="G39" s="46"/>
      <c r="H39" s="46"/>
      <c r="I39" s="46">
        <v>0.04</v>
      </c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73">
        <f t="shared" si="0"/>
        <v>0.04</v>
      </c>
      <c r="V39" s="73">
        <f>SUM(V18*U39)</f>
        <v>0.6</v>
      </c>
      <c r="W39" s="46">
        <v>19</v>
      </c>
      <c r="X39" s="108">
        <f>SUM(V39*W39)/0.55</f>
        <v>20.727272727272727</v>
      </c>
      <c r="Y39" s="84"/>
      <c r="Z39" s="84"/>
    </row>
    <row r="40" spans="1:26">
      <c r="A40" s="81"/>
      <c r="B40" s="78"/>
      <c r="C40" s="78"/>
      <c r="D40" s="78"/>
      <c r="E40" s="78"/>
      <c r="F40" s="110">
        <v>5.0000000000000001E-3</v>
      </c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3">
        <f t="shared" si="0"/>
        <v>5.0000000000000001E-3</v>
      </c>
      <c r="V40" s="73">
        <f>SUM(V18*U40)</f>
        <v>7.4999999999999997E-2</v>
      </c>
      <c r="W40" s="46">
        <v>89</v>
      </c>
      <c r="X40" s="108">
        <f>SUM(V40*W40)*5</f>
        <v>33.375</v>
      </c>
      <c r="Y40" s="84"/>
      <c r="Z40" s="84"/>
    </row>
    <row r="41" spans="1:26">
      <c r="A41" s="81" t="s">
        <v>83</v>
      </c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>
        <v>4.0000000000000001E-3</v>
      </c>
      <c r="R41" s="78"/>
      <c r="S41" s="78"/>
      <c r="T41" s="78"/>
      <c r="U41" s="73">
        <f t="shared" si="0"/>
        <v>4.0000000000000001E-3</v>
      </c>
      <c r="V41" s="73">
        <f>SUM(V18*U41)</f>
        <v>0.06</v>
      </c>
      <c r="W41" s="79">
        <v>10</v>
      </c>
      <c r="X41" s="108">
        <f>SUM(V41*W41)*10</f>
        <v>6</v>
      </c>
      <c r="Y41" s="84"/>
      <c r="Z41" s="84"/>
    </row>
    <row r="42" spans="1:26">
      <c r="A42" s="80" t="s">
        <v>127</v>
      </c>
      <c r="B42" s="4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111">
        <f>SUM(X21:X41)</f>
        <v>687.50727272727283</v>
      </c>
      <c r="Y42" s="84"/>
      <c r="Z42" s="84"/>
    </row>
    <row r="43" spans="1:26">
      <c r="A43" s="112" t="s">
        <v>53</v>
      </c>
      <c r="X43" s="113">
        <f>SUM(X42/V18)</f>
        <v>45.833818181818188</v>
      </c>
    </row>
    <row r="44" spans="1:26">
      <c r="A44" s="112" t="s">
        <v>56</v>
      </c>
      <c r="S44" s="112" t="s">
        <v>51</v>
      </c>
    </row>
    <row r="45" spans="1:26">
      <c r="A45" s="112" t="s">
        <v>128</v>
      </c>
      <c r="S45" s="112" t="s">
        <v>55</v>
      </c>
    </row>
    <row r="46" spans="1:26">
      <c r="A46" s="112" t="s">
        <v>55</v>
      </c>
      <c r="S46" s="112" t="s">
        <v>57</v>
      </c>
    </row>
    <row r="47" spans="1:26">
      <c r="S47" s="112" t="s">
        <v>55</v>
      </c>
    </row>
  </sheetData>
  <mergeCells count="49">
    <mergeCell ref="D17:K17"/>
    <mergeCell ref="L17:T17"/>
    <mergeCell ref="U17:W17"/>
    <mergeCell ref="D18:D21"/>
    <mergeCell ref="E18:E21"/>
    <mergeCell ref="F18:F21"/>
    <mergeCell ref="G18:G21"/>
    <mergeCell ref="H18:H21"/>
    <mergeCell ref="I18:I21"/>
    <mergeCell ref="J18:J21"/>
    <mergeCell ref="K18:K21"/>
    <mergeCell ref="L18:L21"/>
    <mergeCell ref="M18:M21"/>
    <mergeCell ref="N18:N21"/>
    <mergeCell ref="O18:O21"/>
    <mergeCell ref="P18:P21"/>
    <mergeCell ref="Q18:Q21"/>
    <mergeCell ref="R18:R21"/>
    <mergeCell ref="U9:W9"/>
    <mergeCell ref="S18:S21"/>
    <mergeCell ref="T18:T21"/>
    <mergeCell ref="B10:D10"/>
    <mergeCell ref="K10:M10"/>
    <mergeCell ref="Q11:R11"/>
    <mergeCell ref="D16:T16"/>
    <mergeCell ref="U16:W16"/>
    <mergeCell ref="B9:D9"/>
    <mergeCell ref="E9:G9"/>
    <mergeCell ref="H9:J9"/>
    <mergeCell ref="K9:M9"/>
    <mergeCell ref="Q9:R9"/>
    <mergeCell ref="Q7:R7"/>
    <mergeCell ref="U7:W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A6:D6"/>
    <mergeCell ref="E6:G6"/>
    <mergeCell ref="H6:J6"/>
    <mergeCell ref="K6:M6"/>
    <mergeCell ref="U6:W6"/>
  </mergeCells>
  <pageMargins left="0.39374999999999999" right="0.196527777777778" top="0.59027777777777801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MI39"/>
  <sheetViews>
    <sheetView zoomScalePageLayoutView="60" workbookViewId="0"/>
  </sheetViews>
  <sheetFormatPr defaultRowHeight="12.75"/>
  <cols>
    <col min="1" max="1" width="18.28515625" style="3"/>
    <col min="2" max="2" width="6.42578125" style="3"/>
    <col min="3" max="3" width="6.85546875" style="3"/>
    <col min="4" max="4" width="6" style="3"/>
    <col min="5" max="5" width="5" style="3"/>
    <col min="6" max="6" width="4.85546875" style="3"/>
    <col min="7" max="7" width="5.140625" style="3"/>
    <col min="8" max="8" width="5" style="3"/>
    <col min="9" max="9" width="6.5703125" style="3"/>
    <col min="10" max="10" width="5" style="3"/>
    <col min="11" max="11" width="6.5703125" style="3"/>
    <col min="12" max="12" width="5.5703125" style="3"/>
    <col min="13" max="13" width="6.85546875" style="3"/>
    <col min="14" max="14" width="6.5703125" style="3"/>
    <col min="15" max="15" width="5.7109375" style="3"/>
    <col min="16" max="16" width="5.42578125" style="3"/>
    <col min="17" max="17" width="5" style="3"/>
    <col min="18" max="18" width="5.28515625" style="3"/>
    <col min="19" max="19" width="9.28515625" style="3"/>
    <col min="20" max="20" width="8.7109375" style="3"/>
    <col min="21" max="21" width="8.140625" style="3"/>
    <col min="22" max="22" width="8.5703125" style="3"/>
    <col min="23" max="23" width="9.42578125" style="3"/>
    <col min="24" max="1023" width="10.42578125" style="3"/>
    <col min="1024" max="1025" width="10.42578125"/>
  </cols>
  <sheetData>
    <row r="1" spans="1:25" s="6" customFormat="1" ht="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S1" s="5"/>
      <c r="T1" s="7"/>
      <c r="U1" s="7"/>
      <c r="V1" s="7"/>
      <c r="W1" s="7"/>
      <c r="X1" s="5"/>
      <c r="Y1" s="5"/>
    </row>
    <row r="2" spans="1:25" s="6" customFormat="1" ht="14.25">
      <c r="A2" s="4" t="s">
        <v>100</v>
      </c>
      <c r="B2" s="4"/>
      <c r="C2" s="4"/>
      <c r="D2" s="4"/>
      <c r="E2" s="4"/>
      <c r="F2" s="4"/>
      <c r="G2" s="4"/>
      <c r="H2" s="4"/>
      <c r="I2" s="4"/>
      <c r="J2" s="4"/>
      <c r="K2" s="9" t="s">
        <v>101</v>
      </c>
      <c r="M2" s="4"/>
      <c r="N2" s="8"/>
      <c r="O2" s="7"/>
      <c r="P2" s="7"/>
      <c r="Q2" s="7"/>
      <c r="R2" s="5"/>
      <c r="S2" s="5"/>
      <c r="T2" s="7"/>
      <c r="U2" s="7">
        <v>3</v>
      </c>
      <c r="V2" s="7"/>
      <c r="W2" s="22"/>
      <c r="X2" s="5"/>
      <c r="Y2" s="5"/>
    </row>
    <row r="3" spans="1:25" s="6" customFormat="1" ht="12">
      <c r="A3" s="8" t="s">
        <v>5</v>
      </c>
      <c r="B3" s="4"/>
      <c r="C3" s="4"/>
      <c r="D3" s="4"/>
      <c r="E3" s="4"/>
      <c r="F3" s="7"/>
      <c r="G3" s="4"/>
      <c r="H3" s="4"/>
      <c r="I3" s="4"/>
      <c r="J3" s="4"/>
      <c r="M3" s="4"/>
      <c r="N3" s="5"/>
      <c r="R3" s="5"/>
      <c r="S3" s="5"/>
      <c r="T3" s="7"/>
      <c r="U3" s="7"/>
      <c r="V3" s="7"/>
      <c r="W3" s="22"/>
      <c r="X3" s="5"/>
      <c r="Y3" s="5"/>
    </row>
    <row r="4" spans="1:25" s="6" customFormat="1" ht="12">
      <c r="A4" s="5" t="s">
        <v>129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9"/>
      <c r="W4" s="95"/>
      <c r="X4" s="5"/>
      <c r="Y4" s="5"/>
    </row>
    <row r="5" spans="1:25" s="6" customFormat="1" ht="12">
      <c r="A5" s="5"/>
      <c r="B5" s="5"/>
      <c r="C5" s="5"/>
      <c r="D5" s="5"/>
      <c r="E5" s="5"/>
      <c r="F5" s="5"/>
      <c r="G5" s="5"/>
      <c r="H5" s="5"/>
      <c r="I5" s="5"/>
      <c r="J5" s="4"/>
      <c r="K5" s="5"/>
      <c r="L5" s="36"/>
      <c r="M5" s="4"/>
      <c r="N5" s="5"/>
      <c r="O5" s="5"/>
      <c r="P5" s="5"/>
      <c r="Q5" s="5"/>
      <c r="R5" s="5"/>
      <c r="S5" s="9"/>
      <c r="W5" s="95"/>
      <c r="X5" s="5"/>
      <c r="Y5" s="5"/>
    </row>
    <row r="6" spans="1:25" s="6" customFormat="1" ht="12">
      <c r="A6" s="364" t="s">
        <v>8</v>
      </c>
      <c r="B6" s="364"/>
      <c r="C6" s="364"/>
      <c r="D6" s="364"/>
      <c r="E6" s="377" t="s">
        <v>9</v>
      </c>
      <c r="F6" s="377"/>
      <c r="G6" s="377"/>
      <c r="H6" s="114"/>
      <c r="I6" s="114"/>
      <c r="J6" s="365" t="s">
        <v>11</v>
      </c>
      <c r="K6" s="365"/>
      <c r="L6" s="365"/>
      <c r="M6" s="18"/>
      <c r="N6" s="93"/>
      <c r="O6" s="19"/>
      <c r="P6" s="115"/>
      <c r="Q6" s="116"/>
      <c r="R6" s="4"/>
      <c r="S6" s="5"/>
      <c r="T6" s="378" t="s">
        <v>1</v>
      </c>
      <c r="U6" s="378"/>
      <c r="V6" s="378"/>
      <c r="W6" s="22"/>
      <c r="X6" s="5"/>
      <c r="Y6" s="5"/>
    </row>
    <row r="7" spans="1:25" s="6" customFormat="1" ht="12">
      <c r="A7" s="366" t="s">
        <v>130</v>
      </c>
      <c r="B7" s="366"/>
      <c r="C7" s="366"/>
      <c r="D7" s="366"/>
      <c r="E7" s="379" t="s">
        <v>13</v>
      </c>
      <c r="F7" s="379"/>
      <c r="G7" s="379"/>
      <c r="H7" s="7"/>
      <c r="I7" s="7"/>
      <c r="J7" s="367" t="s">
        <v>15</v>
      </c>
      <c r="K7" s="367"/>
      <c r="L7" s="367"/>
      <c r="M7" s="367" t="s">
        <v>16</v>
      </c>
      <c r="N7" s="367"/>
      <c r="O7" s="367"/>
      <c r="P7" s="380"/>
      <c r="Q7" s="380"/>
      <c r="R7" s="4"/>
      <c r="S7" s="5"/>
      <c r="T7" s="381" t="s">
        <v>4</v>
      </c>
      <c r="U7" s="381"/>
      <c r="V7" s="381"/>
      <c r="W7" s="94"/>
      <c r="X7" s="5"/>
      <c r="Y7" s="5"/>
    </row>
    <row r="8" spans="1:25" s="6" customFormat="1" ht="12">
      <c r="A8" s="21" t="s">
        <v>17</v>
      </c>
      <c r="B8" s="365" t="s">
        <v>18</v>
      </c>
      <c r="C8" s="365"/>
      <c r="D8" s="365"/>
      <c r="E8" s="379" t="s">
        <v>19</v>
      </c>
      <c r="F8" s="379"/>
      <c r="G8" s="379"/>
      <c r="H8" s="7"/>
      <c r="I8" s="7"/>
      <c r="J8" s="367" t="s">
        <v>21</v>
      </c>
      <c r="K8" s="367"/>
      <c r="L8" s="367"/>
      <c r="M8" s="367" t="s">
        <v>22</v>
      </c>
      <c r="N8" s="367"/>
      <c r="O8" s="367"/>
      <c r="P8" s="380"/>
      <c r="Q8" s="380"/>
      <c r="R8" s="4"/>
      <c r="S8" s="5"/>
      <c r="T8" s="117"/>
      <c r="U8" s="118"/>
      <c r="V8" s="119"/>
      <c r="W8" s="95"/>
      <c r="X8" s="5"/>
      <c r="Y8" s="5"/>
    </row>
    <row r="9" spans="1:25" s="6" customFormat="1" ht="12">
      <c r="A9" s="22" t="s">
        <v>23</v>
      </c>
      <c r="B9" s="367" t="s">
        <v>24</v>
      </c>
      <c r="C9" s="367"/>
      <c r="D9" s="367"/>
      <c r="E9" s="379" t="s">
        <v>25</v>
      </c>
      <c r="F9" s="379"/>
      <c r="G9" s="379"/>
      <c r="H9" s="7"/>
      <c r="I9" s="7"/>
      <c r="J9" s="367" t="s">
        <v>27</v>
      </c>
      <c r="K9" s="367"/>
      <c r="L9" s="367"/>
      <c r="M9" s="23"/>
      <c r="N9" s="4" t="s">
        <v>25</v>
      </c>
      <c r="O9" s="4"/>
      <c r="P9" s="380"/>
      <c r="Q9" s="380"/>
      <c r="R9" s="4"/>
      <c r="S9" s="5"/>
      <c r="T9" s="382" t="s">
        <v>131</v>
      </c>
      <c r="U9" s="382"/>
      <c r="V9" s="382"/>
      <c r="W9" s="94"/>
      <c r="X9" s="5"/>
      <c r="Y9" s="5"/>
    </row>
    <row r="10" spans="1:25" s="6" customFormat="1" ht="12">
      <c r="A10" s="24"/>
      <c r="B10" s="369" t="s">
        <v>28</v>
      </c>
      <c r="C10" s="369"/>
      <c r="D10" s="369"/>
      <c r="E10" s="120"/>
      <c r="F10" s="4"/>
      <c r="G10" s="121"/>
      <c r="H10" s="4"/>
      <c r="I10" s="53"/>
      <c r="J10" s="369" t="s">
        <v>25</v>
      </c>
      <c r="K10" s="369"/>
      <c r="L10" s="369"/>
      <c r="M10" s="23"/>
      <c r="N10" s="4"/>
      <c r="O10" s="4"/>
      <c r="P10" s="115"/>
      <c r="Q10" s="116"/>
      <c r="T10" s="122"/>
      <c r="U10" s="123"/>
      <c r="V10" s="124"/>
      <c r="W10" s="95"/>
    </row>
    <row r="11" spans="1:25" s="6" customFormat="1" ht="12">
      <c r="A11" s="29">
        <v>1</v>
      </c>
      <c r="B11" s="30"/>
      <c r="C11" s="31">
        <v>2</v>
      </c>
      <c r="D11" s="98"/>
      <c r="E11" s="34"/>
      <c r="F11" s="34">
        <v>3</v>
      </c>
      <c r="G11" s="33"/>
      <c r="H11" s="34">
        <v>4</v>
      </c>
      <c r="I11" s="33"/>
      <c r="J11" s="34"/>
      <c r="K11" s="34">
        <v>5</v>
      </c>
      <c r="L11" s="33"/>
      <c r="M11" s="35"/>
      <c r="N11" s="34">
        <v>6</v>
      </c>
      <c r="O11" s="34"/>
      <c r="P11" s="383">
        <v>7</v>
      </c>
      <c r="Q11" s="383"/>
      <c r="R11" s="4"/>
      <c r="S11" s="5"/>
      <c r="T11" s="125"/>
      <c r="U11" s="126"/>
      <c r="V11" s="127"/>
      <c r="W11" s="94"/>
      <c r="X11" s="5"/>
      <c r="Y11" s="5"/>
    </row>
    <row r="12" spans="1:25" s="6" customFormat="1" ht="12">
      <c r="A12" s="44"/>
      <c r="B12" s="45"/>
      <c r="C12" s="45"/>
      <c r="D12" s="46"/>
      <c r="E12" s="45"/>
      <c r="F12" s="45"/>
      <c r="G12" s="46"/>
      <c r="H12" s="45"/>
      <c r="I12" s="46"/>
      <c r="J12" s="45"/>
      <c r="K12" s="45"/>
      <c r="L12" s="45"/>
      <c r="M12" s="47"/>
      <c r="N12" s="45"/>
      <c r="O12" s="46"/>
      <c r="P12" s="128"/>
      <c r="Q12" s="116"/>
      <c r="R12" s="4"/>
      <c r="S12" s="5"/>
      <c r="T12" s="125"/>
      <c r="U12" s="126"/>
      <c r="V12" s="127"/>
      <c r="W12" s="94"/>
      <c r="X12" s="5"/>
      <c r="Y12" s="5"/>
    </row>
    <row r="13" spans="1:25" s="6" customFormat="1" ht="12">
      <c r="A13" s="44"/>
      <c r="B13" s="47"/>
      <c r="C13" s="45"/>
      <c r="D13" s="46"/>
      <c r="E13" s="45"/>
      <c r="F13" s="45"/>
      <c r="G13" s="46"/>
      <c r="H13" s="45"/>
      <c r="I13" s="46"/>
      <c r="J13" s="45"/>
      <c r="K13" s="45"/>
      <c r="L13" s="45"/>
      <c r="M13" s="47"/>
      <c r="N13" s="45"/>
      <c r="O13" s="101"/>
      <c r="P13" s="128"/>
      <c r="Q13" s="116"/>
      <c r="R13" s="4"/>
      <c r="S13" s="5"/>
      <c r="T13" s="117"/>
      <c r="U13" s="118"/>
      <c r="V13" s="119"/>
      <c r="W13" s="95"/>
      <c r="X13" s="5"/>
      <c r="Y13" s="5"/>
    </row>
    <row r="14" spans="1:25" s="6" customFormat="1" ht="12">
      <c r="A14" s="49"/>
      <c r="B14" s="50"/>
      <c r="C14" s="51"/>
      <c r="D14" s="52"/>
      <c r="E14" s="51"/>
      <c r="F14" s="51"/>
      <c r="G14" s="52"/>
      <c r="H14" s="51"/>
      <c r="I14" s="52"/>
      <c r="J14" s="4"/>
      <c r="K14" s="4"/>
      <c r="L14" s="4"/>
      <c r="M14" s="23"/>
      <c r="N14" s="4"/>
      <c r="O14" s="24"/>
      <c r="P14" s="128"/>
      <c r="Q14" s="116"/>
      <c r="R14" s="4"/>
      <c r="S14" s="5"/>
      <c r="T14" s="129"/>
      <c r="U14" s="130"/>
      <c r="V14" s="131"/>
      <c r="W14" s="95"/>
      <c r="X14" s="5"/>
      <c r="Y14" s="5"/>
    </row>
    <row r="15" spans="1:25" s="6" customFormat="1" ht="12">
      <c r="A15" s="4"/>
      <c r="B15" s="4"/>
      <c r="C15" s="4"/>
      <c r="D15" s="4"/>
      <c r="E15" s="4"/>
      <c r="F15" s="4"/>
      <c r="G15" s="4"/>
      <c r="H15" s="4" t="s">
        <v>33</v>
      </c>
      <c r="I15" s="4"/>
      <c r="J15" s="54"/>
      <c r="K15" s="55"/>
      <c r="L15" s="55"/>
      <c r="M15" s="56"/>
      <c r="N15" s="55"/>
      <c r="O15" s="57"/>
      <c r="P15" s="128"/>
      <c r="Q15" s="116"/>
      <c r="R15" s="4"/>
      <c r="S15" s="5"/>
      <c r="W15" s="95"/>
      <c r="X15" s="5"/>
      <c r="Y15" s="5"/>
    </row>
    <row r="16" spans="1:25" s="6" customFormat="1" ht="12">
      <c r="A16" s="105" t="s">
        <v>104</v>
      </c>
      <c r="B16" s="21"/>
      <c r="C16" s="16"/>
      <c r="D16" s="132"/>
      <c r="E16" s="48"/>
      <c r="F16" s="48"/>
      <c r="G16" s="48"/>
      <c r="H16" s="48"/>
      <c r="I16" s="48"/>
      <c r="J16" s="133"/>
      <c r="K16" s="48"/>
      <c r="L16" s="134" t="s">
        <v>132</v>
      </c>
      <c r="M16" s="45"/>
      <c r="N16" s="48"/>
      <c r="O16" s="48"/>
      <c r="P16" s="48"/>
      <c r="Q16" s="48"/>
      <c r="R16" s="45"/>
      <c r="S16" s="45"/>
      <c r="T16" s="365" t="s">
        <v>35</v>
      </c>
      <c r="U16" s="365"/>
      <c r="V16" s="365"/>
      <c r="W16" s="21"/>
      <c r="X16" s="5"/>
      <c r="Y16" s="5"/>
    </row>
    <row r="17" spans="1:25" s="6" customFormat="1" ht="12">
      <c r="A17" s="21"/>
      <c r="B17" s="59"/>
      <c r="C17" s="60" t="s">
        <v>36</v>
      </c>
      <c r="D17" s="135"/>
      <c r="E17" s="135"/>
      <c r="F17" s="135"/>
      <c r="G17" s="135" t="s">
        <v>133</v>
      </c>
      <c r="H17" s="135"/>
      <c r="I17" s="135"/>
      <c r="J17" s="135"/>
      <c r="K17" s="375" t="s">
        <v>38</v>
      </c>
      <c r="L17" s="375"/>
      <c r="M17" s="375"/>
      <c r="N17" s="375"/>
      <c r="O17" s="375"/>
      <c r="P17" s="375"/>
      <c r="Q17" s="375"/>
      <c r="R17" s="375"/>
      <c r="S17" s="375"/>
      <c r="T17" s="369" t="s">
        <v>40</v>
      </c>
      <c r="U17" s="369"/>
      <c r="V17" s="369"/>
      <c r="W17" s="22"/>
      <c r="X17" s="5"/>
      <c r="Y17" s="5"/>
    </row>
    <row r="18" spans="1:25" s="6" customFormat="1" ht="12.75" customHeight="1">
      <c r="A18" s="22" t="s">
        <v>45</v>
      </c>
      <c r="B18" s="60" t="s">
        <v>46</v>
      </c>
      <c r="C18" s="60" t="s">
        <v>47</v>
      </c>
      <c r="D18" s="384"/>
      <c r="E18" s="384"/>
      <c r="F18" s="384"/>
      <c r="G18" s="384"/>
      <c r="H18" s="384"/>
      <c r="I18" s="384"/>
      <c r="J18" s="384"/>
      <c r="K18" s="385" t="s">
        <v>90</v>
      </c>
      <c r="L18" s="386" t="s">
        <v>134</v>
      </c>
      <c r="M18" s="386" t="s">
        <v>72</v>
      </c>
      <c r="N18" s="386" t="s">
        <v>65</v>
      </c>
      <c r="O18" s="387" t="s">
        <v>135</v>
      </c>
      <c r="P18" s="386"/>
      <c r="Q18" s="386"/>
      <c r="R18" s="384"/>
      <c r="S18" s="384"/>
      <c r="T18" s="61" t="s">
        <v>42</v>
      </c>
      <c r="U18" s="61">
        <v>46</v>
      </c>
      <c r="V18" s="61" t="s">
        <v>43</v>
      </c>
      <c r="W18" s="61" t="s">
        <v>44</v>
      </c>
      <c r="X18" s="5"/>
      <c r="Y18" s="5"/>
    </row>
    <row r="19" spans="1:25" s="6" customFormat="1" ht="12">
      <c r="A19" s="22"/>
      <c r="B19" s="60"/>
      <c r="C19" s="60" t="s">
        <v>48</v>
      </c>
      <c r="D19" s="384"/>
      <c r="E19" s="384"/>
      <c r="F19" s="384"/>
      <c r="G19" s="384"/>
      <c r="H19" s="384"/>
      <c r="I19" s="384"/>
      <c r="J19" s="384"/>
      <c r="K19" s="384"/>
      <c r="L19" s="384"/>
      <c r="M19" s="384"/>
      <c r="N19" s="384"/>
      <c r="O19" s="384"/>
      <c r="P19" s="384"/>
      <c r="Q19" s="384"/>
      <c r="R19" s="384"/>
      <c r="S19" s="384"/>
      <c r="T19" s="59"/>
      <c r="U19" s="59"/>
      <c r="V19" s="17"/>
      <c r="W19" s="106"/>
      <c r="X19" s="5"/>
      <c r="Y19" s="5"/>
    </row>
    <row r="20" spans="1:25" s="6" customFormat="1" ht="14.25" customHeight="1">
      <c r="A20" s="22"/>
      <c r="B20" s="60"/>
      <c r="C20" s="60"/>
      <c r="D20" s="384"/>
      <c r="E20" s="384"/>
      <c r="F20" s="384"/>
      <c r="G20" s="384"/>
      <c r="H20" s="384"/>
      <c r="I20" s="384"/>
      <c r="J20" s="384"/>
      <c r="K20" s="384"/>
      <c r="L20" s="384"/>
      <c r="M20" s="384"/>
      <c r="N20" s="384"/>
      <c r="O20" s="384"/>
      <c r="P20" s="384"/>
      <c r="Q20" s="384"/>
      <c r="R20" s="384"/>
      <c r="S20" s="384"/>
      <c r="T20" s="64"/>
      <c r="U20" s="64"/>
      <c r="V20" s="62"/>
      <c r="W20" s="63"/>
      <c r="X20" s="5"/>
      <c r="Y20" s="5"/>
    </row>
    <row r="21" spans="1:25" s="6" customFormat="1" ht="19.5" customHeight="1">
      <c r="A21" s="77"/>
      <c r="B21" s="78"/>
      <c r="C21" s="78"/>
      <c r="D21" s="384"/>
      <c r="E21" s="384"/>
      <c r="F21" s="384"/>
      <c r="G21" s="384"/>
      <c r="H21" s="384"/>
      <c r="I21" s="384"/>
      <c r="J21" s="384"/>
      <c r="K21" s="384"/>
      <c r="L21" s="384"/>
      <c r="M21" s="384"/>
      <c r="N21" s="384"/>
      <c r="O21" s="384"/>
      <c r="P21" s="384"/>
      <c r="Q21" s="384"/>
      <c r="R21" s="384"/>
      <c r="S21" s="384"/>
      <c r="T21" s="73">
        <f t="shared" ref="T21:T34" si="0">SUM(D21:S21)</f>
        <v>0</v>
      </c>
      <c r="U21" s="73">
        <f>SUM(U18*T21)</f>
        <v>0</v>
      </c>
      <c r="V21" s="79"/>
      <c r="W21" s="107">
        <f t="shared" ref="W21:W34" si="1">SUM(U21*V21)</f>
        <v>0</v>
      </c>
      <c r="X21" s="5"/>
      <c r="Y21" s="5"/>
    </row>
    <row r="22" spans="1:25" s="6" customFormat="1" ht="12">
      <c r="A22" s="77" t="s">
        <v>136</v>
      </c>
      <c r="B22" s="78"/>
      <c r="C22" s="78" t="s">
        <v>50</v>
      </c>
      <c r="D22" s="78"/>
      <c r="E22" s="78"/>
      <c r="F22" s="78"/>
      <c r="G22" s="78"/>
      <c r="H22" s="78"/>
      <c r="I22" s="78"/>
      <c r="J22" s="78"/>
      <c r="K22" s="78"/>
      <c r="L22" s="78">
        <v>0.15</v>
      </c>
      <c r="M22" s="78"/>
      <c r="N22" s="78"/>
      <c r="O22" s="78"/>
      <c r="P22" s="78"/>
      <c r="Q22" s="78"/>
      <c r="R22" s="78"/>
      <c r="S22" s="78"/>
      <c r="T22" s="73">
        <f t="shared" si="0"/>
        <v>0.15</v>
      </c>
      <c r="U22" s="73">
        <f>SUM(U18*T22)</f>
        <v>6.8999999999999995</v>
      </c>
      <c r="V22" s="79">
        <v>39.5</v>
      </c>
      <c r="W22" s="107">
        <f t="shared" si="1"/>
        <v>272.54999999999995</v>
      </c>
      <c r="X22" s="5"/>
      <c r="Y22" s="5"/>
    </row>
    <row r="23" spans="1:25" s="6" customFormat="1" ht="12">
      <c r="A23" s="81" t="s">
        <v>137</v>
      </c>
      <c r="B23" s="78"/>
      <c r="C23" s="78" t="s">
        <v>50</v>
      </c>
      <c r="D23" s="78"/>
      <c r="E23" s="78"/>
      <c r="F23" s="78"/>
      <c r="G23" s="78"/>
      <c r="H23" s="78"/>
      <c r="I23" s="78"/>
      <c r="J23" s="78"/>
      <c r="K23" s="78">
        <v>0.01</v>
      </c>
      <c r="L23" s="78">
        <v>0.01</v>
      </c>
      <c r="M23" s="78"/>
      <c r="N23" s="78"/>
      <c r="O23" s="78"/>
      <c r="P23" s="78"/>
      <c r="Q23" s="78"/>
      <c r="R23" s="78"/>
      <c r="S23" s="78"/>
      <c r="T23" s="73">
        <f t="shared" si="0"/>
        <v>0.02</v>
      </c>
      <c r="U23" s="73">
        <f>SUM(U18*T23)</f>
        <v>0.92</v>
      </c>
      <c r="V23" s="79">
        <v>95</v>
      </c>
      <c r="W23" s="107">
        <f t="shared" si="1"/>
        <v>87.4</v>
      </c>
      <c r="X23" s="5"/>
      <c r="Y23" s="5"/>
    </row>
    <row r="24" spans="1:25" s="6" customFormat="1" ht="12">
      <c r="A24" s="81" t="s">
        <v>96</v>
      </c>
      <c r="B24" s="46"/>
      <c r="C24" s="78" t="s">
        <v>50</v>
      </c>
      <c r="D24" s="46"/>
      <c r="E24" s="46"/>
      <c r="F24" s="46"/>
      <c r="G24" s="46"/>
      <c r="H24" s="46"/>
      <c r="I24" s="46"/>
      <c r="J24" s="46"/>
      <c r="K24" s="46">
        <v>0.05</v>
      </c>
      <c r="L24" s="46"/>
      <c r="M24" s="46"/>
      <c r="N24" s="46"/>
      <c r="O24" s="46"/>
      <c r="P24" s="46"/>
      <c r="Q24" s="46"/>
      <c r="R24" s="46"/>
      <c r="S24" s="46"/>
      <c r="T24" s="73">
        <f t="shared" si="0"/>
        <v>0.05</v>
      </c>
      <c r="U24" s="73">
        <f>SUM(U18*T24)</f>
        <v>2.3000000000000003</v>
      </c>
      <c r="V24" s="46">
        <v>32</v>
      </c>
      <c r="W24" s="107">
        <f t="shared" si="1"/>
        <v>73.600000000000009</v>
      </c>
      <c r="X24" s="5"/>
      <c r="Y24" s="5"/>
    </row>
    <row r="25" spans="1:25" s="6" customFormat="1" ht="12">
      <c r="A25" s="77" t="s">
        <v>95</v>
      </c>
      <c r="B25" s="78"/>
      <c r="C25" s="78" t="s">
        <v>50</v>
      </c>
      <c r="D25" s="78"/>
      <c r="E25" s="78"/>
      <c r="F25" s="78"/>
      <c r="G25" s="78"/>
      <c r="H25" s="78"/>
      <c r="I25" s="78"/>
      <c r="J25" s="78"/>
      <c r="K25" s="78">
        <v>0.05</v>
      </c>
      <c r="L25" s="78"/>
      <c r="M25" s="78"/>
      <c r="N25" s="78"/>
      <c r="O25" s="78"/>
      <c r="P25" s="78"/>
      <c r="Q25" s="78"/>
      <c r="R25" s="78"/>
      <c r="S25" s="78"/>
      <c r="T25" s="73">
        <f t="shared" si="0"/>
        <v>0.05</v>
      </c>
      <c r="U25" s="73">
        <f>SUM(U18*T25)</f>
        <v>2.3000000000000003</v>
      </c>
      <c r="V25" s="78">
        <v>45</v>
      </c>
      <c r="W25" s="107">
        <f t="shared" si="1"/>
        <v>103.50000000000001</v>
      </c>
      <c r="X25" s="5"/>
      <c r="Y25" s="5"/>
    </row>
    <row r="26" spans="1:25" s="6" customFormat="1" ht="12">
      <c r="A26" s="77" t="s">
        <v>97</v>
      </c>
      <c r="B26" s="78"/>
      <c r="C26" s="78" t="s">
        <v>50</v>
      </c>
      <c r="D26" s="78"/>
      <c r="E26" s="78"/>
      <c r="F26" s="78"/>
      <c r="G26" s="78"/>
      <c r="H26" s="78"/>
      <c r="I26" s="78"/>
      <c r="J26" s="78"/>
      <c r="K26" s="78">
        <v>0.01</v>
      </c>
      <c r="L26" s="78"/>
      <c r="M26" s="78"/>
      <c r="N26" s="78"/>
      <c r="O26" s="78"/>
      <c r="P26" s="78"/>
      <c r="Q26" s="78"/>
      <c r="R26" s="78"/>
      <c r="S26" s="78"/>
      <c r="T26" s="73">
        <f t="shared" si="0"/>
        <v>0.01</v>
      </c>
      <c r="U26" s="73">
        <f>SUM(U18*T26)</f>
        <v>0.46</v>
      </c>
      <c r="V26" s="78">
        <v>78</v>
      </c>
      <c r="W26" s="107">
        <f t="shared" si="1"/>
        <v>35.880000000000003</v>
      </c>
      <c r="X26" s="5"/>
      <c r="Y26" s="5"/>
    </row>
    <row r="27" spans="1:25" s="6" customFormat="1" ht="12">
      <c r="A27" s="77" t="s">
        <v>120</v>
      </c>
      <c r="B27" s="78"/>
      <c r="C27" s="78" t="s">
        <v>50</v>
      </c>
      <c r="D27" s="109"/>
      <c r="E27" s="78"/>
      <c r="F27" s="78"/>
      <c r="G27" s="78"/>
      <c r="H27" s="78"/>
      <c r="I27" s="78"/>
      <c r="J27" s="78"/>
      <c r="K27" s="78">
        <v>5.0000000000000001E-3</v>
      </c>
      <c r="L27" s="78">
        <v>5.0000000000000001E-3</v>
      </c>
      <c r="M27" s="78">
        <v>0.02</v>
      </c>
      <c r="N27" s="78"/>
      <c r="O27" s="78"/>
      <c r="P27" s="78"/>
      <c r="Q27" s="78"/>
      <c r="R27" s="78"/>
      <c r="S27" s="78"/>
      <c r="T27" s="73">
        <f t="shared" si="0"/>
        <v>0.03</v>
      </c>
      <c r="U27" s="73">
        <f>SUM(U18*T27)</f>
        <v>1.38</v>
      </c>
      <c r="V27" s="78">
        <v>57</v>
      </c>
      <c r="W27" s="107">
        <f t="shared" si="1"/>
        <v>78.66</v>
      </c>
      <c r="X27" s="5"/>
      <c r="Y27" s="5"/>
    </row>
    <row r="28" spans="1:25" s="6" customFormat="1" ht="12">
      <c r="A28" s="77" t="s">
        <v>72</v>
      </c>
      <c r="B28" s="78"/>
      <c r="C28" s="78" t="s">
        <v>50</v>
      </c>
      <c r="D28" s="78"/>
      <c r="E28" s="78"/>
      <c r="F28" s="78"/>
      <c r="G28" s="78"/>
      <c r="H28" s="78"/>
      <c r="I28" s="78"/>
      <c r="J28" s="78"/>
      <c r="K28" s="78"/>
      <c r="L28" s="78"/>
      <c r="M28" s="78">
        <v>2E-3</v>
      </c>
      <c r="N28" s="78"/>
      <c r="O28" s="78"/>
      <c r="P28" s="78"/>
      <c r="Q28" s="78"/>
      <c r="R28" s="78"/>
      <c r="S28" s="78"/>
      <c r="T28" s="73">
        <f t="shared" si="0"/>
        <v>2E-3</v>
      </c>
      <c r="U28" s="73">
        <f>SUM(U18*T28)</f>
        <v>9.1999999999999998E-2</v>
      </c>
      <c r="V28" s="78">
        <v>40</v>
      </c>
      <c r="W28" s="107">
        <f t="shared" si="1"/>
        <v>3.6799999999999997</v>
      </c>
      <c r="X28" s="5"/>
      <c r="Y28" s="5"/>
    </row>
    <row r="29" spans="1:25" s="6" customFormat="1" ht="12">
      <c r="A29" s="77" t="s">
        <v>122</v>
      </c>
      <c r="B29" s="78"/>
      <c r="C29" s="78" t="s">
        <v>50</v>
      </c>
      <c r="D29" s="78"/>
      <c r="E29" s="78"/>
      <c r="F29" s="78"/>
      <c r="G29" s="78"/>
      <c r="H29" s="78"/>
      <c r="I29" s="78"/>
      <c r="J29" s="78"/>
      <c r="K29" s="78">
        <v>0.15</v>
      </c>
      <c r="L29" s="78"/>
      <c r="M29" s="78"/>
      <c r="N29" s="78"/>
      <c r="O29" s="78"/>
      <c r="P29" s="78"/>
      <c r="Q29" s="78"/>
      <c r="R29" s="78"/>
      <c r="S29" s="78"/>
      <c r="T29" s="73">
        <f t="shared" si="0"/>
        <v>0.15</v>
      </c>
      <c r="U29" s="73">
        <f>SUM(U18*T29)</f>
        <v>6.8999999999999995</v>
      </c>
      <c r="V29" s="78"/>
      <c r="W29" s="107">
        <f t="shared" si="1"/>
        <v>0</v>
      </c>
      <c r="X29" s="5"/>
      <c r="Y29" s="5"/>
    </row>
    <row r="30" spans="1:25" s="6" customFormat="1" ht="12">
      <c r="A30" s="77" t="s">
        <v>123</v>
      </c>
      <c r="B30" s="78"/>
      <c r="C30" s="78" t="s">
        <v>50</v>
      </c>
      <c r="D30" s="78"/>
      <c r="E30" s="78"/>
      <c r="F30" s="78"/>
      <c r="G30" s="78"/>
      <c r="H30" s="78"/>
      <c r="I30" s="78"/>
      <c r="J30" s="78"/>
      <c r="K30" s="78">
        <v>0.02</v>
      </c>
      <c r="L30" s="78"/>
      <c r="M30" s="78"/>
      <c r="N30" s="78"/>
      <c r="O30" s="78"/>
      <c r="P30" s="78"/>
      <c r="Q30" s="78"/>
      <c r="R30" s="78"/>
      <c r="S30" s="78"/>
      <c r="T30" s="73">
        <f t="shared" si="0"/>
        <v>0.02</v>
      </c>
      <c r="U30" s="73">
        <f>SUM(U18*T30)</f>
        <v>0.92</v>
      </c>
      <c r="V30" s="78">
        <v>40</v>
      </c>
      <c r="W30" s="107">
        <f t="shared" si="1"/>
        <v>36.800000000000004</v>
      </c>
      <c r="X30" s="5"/>
      <c r="Y30" s="5"/>
    </row>
    <row r="31" spans="1:25" s="6" customFormat="1" ht="12">
      <c r="A31" s="77" t="s">
        <v>124</v>
      </c>
      <c r="B31" s="78"/>
      <c r="C31" s="78" t="s">
        <v>50</v>
      </c>
      <c r="D31" s="78"/>
      <c r="E31" s="78"/>
      <c r="F31" s="78"/>
      <c r="G31" s="78"/>
      <c r="H31" s="78"/>
      <c r="I31" s="78"/>
      <c r="J31" s="78"/>
      <c r="K31" s="78">
        <v>0.02</v>
      </c>
      <c r="L31" s="78"/>
      <c r="M31" s="78"/>
      <c r="N31" s="78"/>
      <c r="O31" s="78"/>
      <c r="P31" s="78"/>
      <c r="Q31" s="78"/>
      <c r="R31" s="78"/>
      <c r="S31" s="78"/>
      <c r="T31" s="73">
        <f t="shared" si="0"/>
        <v>0.02</v>
      </c>
      <c r="U31" s="73">
        <f>SUM(U18*T31)</f>
        <v>0.92</v>
      </c>
      <c r="V31" s="78">
        <v>33</v>
      </c>
      <c r="W31" s="107">
        <f t="shared" si="1"/>
        <v>30.360000000000003</v>
      </c>
      <c r="X31" s="5"/>
      <c r="Y31" s="5"/>
    </row>
    <row r="32" spans="1:25" s="6" customFormat="1" ht="12">
      <c r="A32" s="77" t="s">
        <v>125</v>
      </c>
      <c r="B32" s="78"/>
      <c r="C32" s="78" t="s">
        <v>50</v>
      </c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>
        <v>0.09</v>
      </c>
      <c r="O32" s="78"/>
      <c r="P32" s="78"/>
      <c r="Q32" s="78"/>
      <c r="R32" s="78"/>
      <c r="S32" s="78"/>
      <c r="T32" s="73">
        <f t="shared" si="0"/>
        <v>0.09</v>
      </c>
      <c r="U32" s="73">
        <f>SUM(U18*T32)</f>
        <v>4.1399999999999997</v>
      </c>
      <c r="V32" s="78">
        <v>20</v>
      </c>
      <c r="W32" s="107">
        <f t="shared" si="1"/>
        <v>82.8</v>
      </c>
      <c r="X32" s="5"/>
      <c r="Y32" s="5"/>
    </row>
    <row r="33" spans="1:25" s="6" customFormat="1" ht="12">
      <c r="A33" s="81" t="s">
        <v>66</v>
      </c>
      <c r="B33" s="46"/>
      <c r="C33" s="78" t="s">
        <v>50</v>
      </c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>
        <v>7.4999999999999997E-2</v>
      </c>
      <c r="P33" s="46"/>
      <c r="Q33" s="46"/>
      <c r="R33" s="46"/>
      <c r="S33" s="46"/>
      <c r="T33" s="73">
        <f t="shared" si="0"/>
        <v>7.4999999999999997E-2</v>
      </c>
      <c r="U33" s="73">
        <f>SUM(U18*T33)</f>
        <v>3.4499999999999997</v>
      </c>
      <c r="V33" s="46">
        <v>19</v>
      </c>
      <c r="W33" s="107">
        <f t="shared" si="1"/>
        <v>65.55</v>
      </c>
      <c r="X33" s="5"/>
      <c r="Y33" s="5"/>
    </row>
    <row r="34" spans="1:25" s="6" customFormat="1" ht="12">
      <c r="A34" s="81" t="s">
        <v>76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>
        <v>0.05</v>
      </c>
      <c r="M34" s="78"/>
      <c r="N34" s="78"/>
      <c r="O34" s="78"/>
      <c r="P34" s="78"/>
      <c r="Q34" s="78"/>
      <c r="R34" s="78"/>
      <c r="S34" s="78"/>
      <c r="T34" s="73">
        <f t="shared" si="0"/>
        <v>0.05</v>
      </c>
      <c r="U34" s="73">
        <f>SUM(U18*T34)</f>
        <v>2.3000000000000003</v>
      </c>
      <c r="V34" s="79">
        <v>28</v>
      </c>
      <c r="W34" s="107">
        <f t="shared" si="1"/>
        <v>64.400000000000006</v>
      </c>
      <c r="X34" s="5"/>
      <c r="Y34" s="5"/>
    </row>
    <row r="35" spans="1:25" s="6" customFormat="1" ht="12">
      <c r="A35" s="136" t="s">
        <v>127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111">
        <f>SUM(W21:W34)</f>
        <v>935.17999999999972</v>
      </c>
      <c r="X35" s="5"/>
      <c r="Y35" s="5"/>
    </row>
    <row r="36" spans="1:25" s="6" customFormat="1" ht="12">
      <c r="A36" s="8" t="s">
        <v>138</v>
      </c>
      <c r="B36" s="137"/>
      <c r="C36" s="137" t="s">
        <v>54</v>
      </c>
      <c r="W36" s="113">
        <f>SUM(W35/U18)</f>
        <v>20.329999999999995</v>
      </c>
    </row>
    <row r="37" spans="1:25" s="6" customFormat="1" ht="12">
      <c r="A37" s="8" t="s">
        <v>56</v>
      </c>
      <c r="N37" s="6" t="s">
        <v>139</v>
      </c>
      <c r="Q37" s="8" t="s">
        <v>140</v>
      </c>
      <c r="S37" s="137"/>
      <c r="T37" s="137" t="s">
        <v>141</v>
      </c>
    </row>
    <row r="38" spans="1:25" s="6" customFormat="1" ht="12">
      <c r="A38" s="8" t="s">
        <v>128</v>
      </c>
      <c r="N38" s="6" t="s">
        <v>142</v>
      </c>
      <c r="Q38" s="8" t="s">
        <v>143</v>
      </c>
    </row>
    <row r="39" spans="1:25" s="6" customFormat="1" ht="12">
      <c r="A39" s="8" t="s">
        <v>55</v>
      </c>
      <c r="N39" s="6" t="s">
        <v>144</v>
      </c>
      <c r="Q39" s="8" t="s">
        <v>140</v>
      </c>
      <c r="U39" s="6" t="s">
        <v>145</v>
      </c>
    </row>
  </sheetData>
  <mergeCells count="42">
    <mergeCell ref="S18:S21"/>
    <mergeCell ref="N18:N21"/>
    <mergeCell ref="O18:O21"/>
    <mergeCell ref="P18:P21"/>
    <mergeCell ref="Q18:Q21"/>
    <mergeCell ref="R18:R21"/>
    <mergeCell ref="I18:I21"/>
    <mergeCell ref="J18:J21"/>
    <mergeCell ref="K18:K21"/>
    <mergeCell ref="L18:L21"/>
    <mergeCell ref="M18:M21"/>
    <mergeCell ref="D18:D21"/>
    <mergeCell ref="E18:E21"/>
    <mergeCell ref="F18:F21"/>
    <mergeCell ref="G18:G21"/>
    <mergeCell ref="H18:H21"/>
    <mergeCell ref="B10:D10"/>
    <mergeCell ref="J10:L10"/>
    <mergeCell ref="P11:Q11"/>
    <mergeCell ref="T16:V16"/>
    <mergeCell ref="K17:S17"/>
    <mergeCell ref="T17:V17"/>
    <mergeCell ref="B9:D9"/>
    <mergeCell ref="E9:G9"/>
    <mergeCell ref="J9:L9"/>
    <mergeCell ref="P9:Q9"/>
    <mergeCell ref="T9:V9"/>
    <mergeCell ref="B8:D8"/>
    <mergeCell ref="E8:G8"/>
    <mergeCell ref="J8:L8"/>
    <mergeCell ref="M8:O8"/>
    <mergeCell ref="P8:Q8"/>
    <mergeCell ref="A6:D6"/>
    <mergeCell ref="E6:G6"/>
    <mergeCell ref="J6:L6"/>
    <mergeCell ref="T6:V6"/>
    <mergeCell ref="A7:D7"/>
    <mergeCell ref="E7:G7"/>
    <mergeCell ref="J7:L7"/>
    <mergeCell ref="M7:O7"/>
    <mergeCell ref="P7:Q7"/>
    <mergeCell ref="T7:V7"/>
  </mergeCells>
  <pageMargins left="0.196527777777778" right="0.196527777777778" top="0.59027777777777801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388" t="s">
        <v>8</v>
      </c>
      <c r="B6" s="388"/>
      <c r="C6" s="388"/>
      <c r="D6" s="388"/>
      <c r="E6" s="389" t="s">
        <v>9</v>
      </c>
      <c r="F6" s="389"/>
      <c r="G6" s="389"/>
      <c r="H6" s="389" t="s">
        <v>10</v>
      </c>
      <c r="I6" s="389"/>
      <c r="J6" s="389"/>
      <c r="K6" s="389" t="s">
        <v>11</v>
      </c>
      <c r="L6" s="389"/>
      <c r="M6" s="389"/>
      <c r="N6" s="139"/>
      <c r="O6" s="140"/>
      <c r="P6" s="141"/>
      <c r="Q6" s="139"/>
      <c r="R6" s="140"/>
      <c r="S6" s="91"/>
      <c r="T6" s="84"/>
      <c r="U6" s="84"/>
      <c r="V6" s="84"/>
      <c r="AH6" s="390" t="s">
        <v>1</v>
      </c>
      <c r="AI6" s="390"/>
      <c r="AJ6" s="84"/>
    </row>
    <row r="7" spans="1:36">
      <c r="A7" s="393" t="s">
        <v>12</v>
      </c>
      <c r="B7" s="393"/>
      <c r="C7" s="393"/>
      <c r="D7" s="393"/>
      <c r="E7" s="391" t="s">
        <v>13</v>
      </c>
      <c r="F7" s="391"/>
      <c r="G7" s="391"/>
      <c r="H7" s="391" t="s">
        <v>14</v>
      </c>
      <c r="I7" s="391"/>
      <c r="J7" s="391"/>
      <c r="K7" s="391" t="s">
        <v>15</v>
      </c>
      <c r="L7" s="391"/>
      <c r="M7" s="391"/>
      <c r="N7" s="391" t="s">
        <v>16</v>
      </c>
      <c r="O7" s="391"/>
      <c r="P7" s="391"/>
      <c r="Q7" s="391" t="s">
        <v>146</v>
      </c>
      <c r="R7" s="391"/>
      <c r="S7" s="91"/>
      <c r="T7" s="89"/>
      <c r="AC7" s="143" t="s">
        <v>147</v>
      </c>
      <c r="AD7" s="143" t="s">
        <v>148</v>
      </c>
      <c r="AH7" s="392" t="s">
        <v>4</v>
      </c>
      <c r="AI7" s="392"/>
      <c r="AJ7" s="84"/>
    </row>
    <row r="8" spans="1:36">
      <c r="A8" s="144" t="s">
        <v>17</v>
      </c>
      <c r="B8" s="389" t="s">
        <v>18</v>
      </c>
      <c r="C8" s="389"/>
      <c r="D8" s="389"/>
      <c r="E8" s="391" t="s">
        <v>19</v>
      </c>
      <c r="F8" s="391"/>
      <c r="G8" s="391"/>
      <c r="H8" s="391" t="s">
        <v>20</v>
      </c>
      <c r="I8" s="391"/>
      <c r="J8" s="391"/>
      <c r="K8" s="391" t="s">
        <v>21</v>
      </c>
      <c r="L8" s="391"/>
      <c r="M8" s="391"/>
      <c r="N8" s="391" t="s">
        <v>22</v>
      </c>
      <c r="O8" s="391"/>
      <c r="P8" s="391"/>
      <c r="Q8" s="391" t="s">
        <v>149</v>
      </c>
      <c r="R8" s="391"/>
      <c r="S8" s="91"/>
      <c r="T8" s="89"/>
      <c r="AH8" s="145"/>
      <c r="AI8" s="146"/>
      <c r="AJ8" s="84"/>
    </row>
    <row r="9" spans="1:36">
      <c r="A9" s="147" t="s">
        <v>23</v>
      </c>
      <c r="B9" s="391" t="s">
        <v>24</v>
      </c>
      <c r="C9" s="391"/>
      <c r="D9" s="391"/>
      <c r="E9" s="391" t="s">
        <v>25</v>
      </c>
      <c r="F9" s="391"/>
      <c r="G9" s="391"/>
      <c r="H9" s="391" t="s">
        <v>26</v>
      </c>
      <c r="I9" s="391"/>
      <c r="J9" s="391"/>
      <c r="K9" s="391" t="s">
        <v>27</v>
      </c>
      <c r="L9" s="391"/>
      <c r="M9" s="391"/>
      <c r="N9" s="148"/>
      <c r="O9" s="91" t="s">
        <v>25</v>
      </c>
      <c r="P9" s="91"/>
      <c r="Q9" s="391" t="s">
        <v>150</v>
      </c>
      <c r="R9" s="391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4" t="s">
        <v>28</v>
      </c>
      <c r="C10" s="394"/>
      <c r="D10" s="394"/>
      <c r="E10" s="152"/>
      <c r="F10" s="91"/>
      <c r="G10" s="90"/>
      <c r="H10" s="91"/>
      <c r="I10" s="91"/>
      <c r="J10" s="90"/>
      <c r="K10" s="394" t="s">
        <v>25</v>
      </c>
      <c r="L10" s="394"/>
      <c r="M10" s="394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395">
        <v>7</v>
      </c>
      <c r="R11" s="395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89" t="s">
        <v>35</v>
      </c>
      <c r="AI18" s="389"/>
      <c r="AJ18" s="84"/>
    </row>
    <row r="19" spans="1:36">
      <c r="A19" s="144"/>
      <c r="B19" s="192"/>
      <c r="C19" s="193" t="s">
        <v>36</v>
      </c>
      <c r="D19" s="396" t="s">
        <v>106</v>
      </c>
      <c r="E19" s="396"/>
      <c r="F19" s="396"/>
      <c r="G19" s="396"/>
      <c r="H19" s="396"/>
      <c r="I19" s="396"/>
      <c r="J19" s="396"/>
      <c r="K19" s="396"/>
      <c r="L19" s="396" t="s">
        <v>38</v>
      </c>
      <c r="M19" s="396"/>
      <c r="N19" s="396"/>
      <c r="O19" s="396"/>
      <c r="P19" s="396"/>
      <c r="Q19" s="396"/>
      <c r="R19" s="396"/>
      <c r="S19" s="396"/>
      <c r="T19" s="396"/>
      <c r="U19" s="396" t="s">
        <v>39</v>
      </c>
      <c r="V19" s="396"/>
      <c r="W19" s="396"/>
      <c r="X19" s="396"/>
      <c r="Y19" s="396" t="s">
        <v>155</v>
      </c>
      <c r="Z19" s="396"/>
      <c r="AA19" s="396"/>
      <c r="AB19" s="396"/>
      <c r="AC19" s="396"/>
      <c r="AD19" s="194" t="s">
        <v>156</v>
      </c>
      <c r="AE19" s="195"/>
      <c r="AF19" s="195"/>
      <c r="AG19" s="141"/>
      <c r="AH19" s="394" t="s">
        <v>40</v>
      </c>
      <c r="AI19" s="394"/>
      <c r="AJ19" s="84"/>
    </row>
    <row r="20" spans="1:36">
      <c r="A20" s="147"/>
      <c r="B20" s="193"/>
      <c r="C20" s="193" t="s">
        <v>41</v>
      </c>
      <c r="D20" s="396"/>
      <c r="E20" s="396"/>
      <c r="F20" s="396"/>
      <c r="G20" s="396"/>
      <c r="H20" s="396"/>
      <c r="I20" s="396"/>
      <c r="J20" s="396"/>
      <c r="K20" s="396"/>
      <c r="L20" s="396"/>
      <c r="M20" s="396"/>
      <c r="N20" s="396"/>
      <c r="O20" s="396"/>
      <c r="P20" s="396"/>
      <c r="Q20" s="396"/>
      <c r="R20" s="396"/>
      <c r="S20" s="396"/>
      <c r="T20" s="396"/>
      <c r="U20" s="396"/>
      <c r="V20" s="396"/>
      <c r="W20" s="396"/>
      <c r="X20" s="396"/>
      <c r="Y20" s="396"/>
      <c r="Z20" s="396"/>
      <c r="AA20" s="396"/>
      <c r="AB20" s="396"/>
      <c r="AC20" s="396"/>
      <c r="AD20" s="196" t="s">
        <v>157</v>
      </c>
      <c r="AE20" s="197"/>
      <c r="AF20" s="197"/>
      <c r="AG20" s="198"/>
      <c r="AH20" s="389" t="s">
        <v>158</v>
      </c>
      <c r="AI20" s="389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89" t="s">
        <v>35</v>
      </c>
      <c r="AI52" s="389"/>
      <c r="AJ52" s="84"/>
    </row>
    <row r="53" spans="1:36">
      <c r="A53" s="144"/>
      <c r="B53" s="192"/>
      <c r="C53" s="193" t="s">
        <v>36</v>
      </c>
      <c r="D53" s="396" t="s">
        <v>106</v>
      </c>
      <c r="E53" s="396"/>
      <c r="F53" s="396"/>
      <c r="G53" s="396"/>
      <c r="H53" s="396"/>
      <c r="I53" s="396"/>
      <c r="J53" s="396"/>
      <c r="K53" s="396"/>
      <c r="L53" s="396" t="s">
        <v>38</v>
      </c>
      <c r="M53" s="396"/>
      <c r="N53" s="396"/>
      <c r="O53" s="396"/>
      <c r="P53" s="396"/>
      <c r="Q53" s="396"/>
      <c r="R53" s="396"/>
      <c r="S53" s="396"/>
      <c r="T53" s="396"/>
      <c r="U53" s="396" t="s">
        <v>39</v>
      </c>
      <c r="V53" s="396"/>
      <c r="W53" s="396"/>
      <c r="X53" s="396"/>
      <c r="Y53" s="396" t="s">
        <v>155</v>
      </c>
      <c r="Z53" s="396"/>
      <c r="AA53" s="396"/>
      <c r="AB53" s="396"/>
      <c r="AC53" s="396"/>
      <c r="AD53" s="194" t="s">
        <v>156</v>
      </c>
      <c r="AE53" s="195"/>
      <c r="AF53" s="195"/>
      <c r="AG53" s="141"/>
      <c r="AH53" s="394" t="s">
        <v>40</v>
      </c>
      <c r="AI53" s="394"/>
      <c r="AJ53" s="84"/>
    </row>
    <row r="54" spans="1:36">
      <c r="A54" s="147"/>
      <c r="B54" s="193"/>
      <c r="C54" s="193" t="s">
        <v>41</v>
      </c>
      <c r="D54" s="396"/>
      <c r="E54" s="396"/>
      <c r="F54" s="396"/>
      <c r="G54" s="396"/>
      <c r="H54" s="396"/>
      <c r="I54" s="396"/>
      <c r="J54" s="396"/>
      <c r="K54" s="396"/>
      <c r="L54" s="396"/>
      <c r="M54" s="396"/>
      <c r="N54" s="396"/>
      <c r="O54" s="396"/>
      <c r="P54" s="396"/>
      <c r="Q54" s="396"/>
      <c r="R54" s="396"/>
      <c r="S54" s="396"/>
      <c r="T54" s="396"/>
      <c r="U54" s="396"/>
      <c r="V54" s="396"/>
      <c r="W54" s="396"/>
      <c r="X54" s="396"/>
      <c r="Y54" s="396"/>
      <c r="Z54" s="396"/>
      <c r="AA54" s="396"/>
      <c r="AB54" s="396"/>
      <c r="AC54" s="396"/>
      <c r="AD54" s="196" t="s">
        <v>157</v>
      </c>
      <c r="AE54" s="197"/>
      <c r="AF54" s="197"/>
      <c r="AG54" s="198"/>
      <c r="AH54" s="389" t="s">
        <v>158</v>
      </c>
      <c r="AI54" s="389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H52:AI52"/>
    <mergeCell ref="D53:K54"/>
    <mergeCell ref="L53:T54"/>
    <mergeCell ref="U53:X54"/>
    <mergeCell ref="Y53:AC54"/>
    <mergeCell ref="AH53:AI53"/>
    <mergeCell ref="AH54:AI54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B9:D9"/>
    <mergeCell ref="E9:G9"/>
    <mergeCell ref="H9:J9"/>
    <mergeCell ref="K9:M9"/>
    <mergeCell ref="Q9:R9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A6:D6"/>
    <mergeCell ref="E6:G6"/>
    <mergeCell ref="H6:J6"/>
    <mergeCell ref="K6:M6"/>
    <mergeCell ref="AH6:AI6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388" t="s">
        <v>8</v>
      </c>
      <c r="B6" s="388"/>
      <c r="C6" s="388"/>
      <c r="D6" s="388"/>
      <c r="E6" s="389" t="s">
        <v>9</v>
      </c>
      <c r="F6" s="389"/>
      <c r="G6" s="389"/>
      <c r="H6" s="389" t="s">
        <v>10</v>
      </c>
      <c r="I6" s="389"/>
      <c r="J6" s="389"/>
      <c r="K6" s="389" t="s">
        <v>11</v>
      </c>
      <c r="L6" s="389"/>
      <c r="M6" s="389"/>
      <c r="N6" s="139"/>
      <c r="O6" s="140"/>
      <c r="P6" s="141"/>
      <c r="Q6" s="139"/>
      <c r="R6" s="140"/>
      <c r="S6" s="91"/>
      <c r="T6" s="84"/>
      <c r="U6" s="84"/>
      <c r="V6" s="84"/>
      <c r="AH6" s="390" t="s">
        <v>1</v>
      </c>
      <c r="AI6" s="390"/>
      <c r="AJ6" s="84"/>
    </row>
    <row r="7" spans="1:36">
      <c r="A7" s="393" t="s">
        <v>12</v>
      </c>
      <c r="B7" s="393"/>
      <c r="C7" s="393"/>
      <c r="D7" s="393"/>
      <c r="E7" s="391" t="s">
        <v>13</v>
      </c>
      <c r="F7" s="391"/>
      <c r="G7" s="391"/>
      <c r="H7" s="391" t="s">
        <v>14</v>
      </c>
      <c r="I7" s="391"/>
      <c r="J7" s="391"/>
      <c r="K7" s="391" t="s">
        <v>15</v>
      </c>
      <c r="L7" s="391"/>
      <c r="M7" s="391"/>
      <c r="N7" s="391" t="s">
        <v>16</v>
      </c>
      <c r="O7" s="391"/>
      <c r="P7" s="391"/>
      <c r="Q7" s="391" t="s">
        <v>146</v>
      </c>
      <c r="R7" s="391"/>
      <c r="S7" s="91"/>
      <c r="T7" s="89"/>
      <c r="AC7" s="143" t="s">
        <v>147</v>
      </c>
      <c r="AD7" s="143" t="s">
        <v>148</v>
      </c>
      <c r="AH7" s="392" t="s">
        <v>4</v>
      </c>
      <c r="AI7" s="392"/>
      <c r="AJ7" s="84"/>
    </row>
    <row r="8" spans="1:36">
      <c r="A8" s="144" t="s">
        <v>17</v>
      </c>
      <c r="B8" s="389" t="s">
        <v>18</v>
      </c>
      <c r="C8" s="389"/>
      <c r="D8" s="389"/>
      <c r="E8" s="391" t="s">
        <v>19</v>
      </c>
      <c r="F8" s="391"/>
      <c r="G8" s="391"/>
      <c r="H8" s="391" t="s">
        <v>20</v>
      </c>
      <c r="I8" s="391"/>
      <c r="J8" s="391"/>
      <c r="K8" s="391" t="s">
        <v>21</v>
      </c>
      <c r="L8" s="391"/>
      <c r="M8" s="391"/>
      <c r="N8" s="391" t="s">
        <v>22</v>
      </c>
      <c r="O8" s="391"/>
      <c r="P8" s="391"/>
      <c r="Q8" s="391" t="s">
        <v>149</v>
      </c>
      <c r="R8" s="391"/>
      <c r="S8" s="91"/>
      <c r="T8" s="89"/>
      <c r="AH8" s="145"/>
      <c r="AI8" s="146"/>
      <c r="AJ8" s="84"/>
    </row>
    <row r="9" spans="1:36">
      <c r="A9" s="147" t="s">
        <v>23</v>
      </c>
      <c r="B9" s="391" t="s">
        <v>24</v>
      </c>
      <c r="C9" s="391"/>
      <c r="D9" s="391"/>
      <c r="E9" s="391" t="s">
        <v>25</v>
      </c>
      <c r="F9" s="391"/>
      <c r="G9" s="391"/>
      <c r="H9" s="391" t="s">
        <v>26</v>
      </c>
      <c r="I9" s="391"/>
      <c r="J9" s="391"/>
      <c r="K9" s="391" t="s">
        <v>27</v>
      </c>
      <c r="L9" s="391"/>
      <c r="M9" s="391"/>
      <c r="N9" s="148"/>
      <c r="O9" s="91" t="s">
        <v>25</v>
      </c>
      <c r="P9" s="91"/>
      <c r="Q9" s="391" t="s">
        <v>150</v>
      </c>
      <c r="R9" s="391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4" t="s">
        <v>28</v>
      </c>
      <c r="C10" s="394"/>
      <c r="D10" s="394"/>
      <c r="E10" s="152"/>
      <c r="F10" s="91"/>
      <c r="G10" s="90"/>
      <c r="H10" s="91"/>
      <c r="I10" s="91"/>
      <c r="J10" s="90"/>
      <c r="K10" s="394" t="s">
        <v>25</v>
      </c>
      <c r="L10" s="394"/>
      <c r="M10" s="394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395">
        <v>7</v>
      </c>
      <c r="R11" s="395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89" t="s">
        <v>35</v>
      </c>
      <c r="AI18" s="389"/>
      <c r="AJ18" s="84"/>
    </row>
    <row r="19" spans="1:36">
      <c r="A19" s="144"/>
      <c r="B19" s="192"/>
      <c r="C19" s="193" t="s">
        <v>36</v>
      </c>
      <c r="D19" s="396" t="s">
        <v>106</v>
      </c>
      <c r="E19" s="396"/>
      <c r="F19" s="396"/>
      <c r="G19" s="396"/>
      <c r="H19" s="396"/>
      <c r="I19" s="396"/>
      <c r="J19" s="396"/>
      <c r="K19" s="396"/>
      <c r="L19" s="396" t="s">
        <v>38</v>
      </c>
      <c r="M19" s="396"/>
      <c r="N19" s="396"/>
      <c r="O19" s="396"/>
      <c r="P19" s="396"/>
      <c r="Q19" s="396"/>
      <c r="R19" s="396"/>
      <c r="S19" s="396"/>
      <c r="T19" s="396"/>
      <c r="U19" s="396" t="s">
        <v>39</v>
      </c>
      <c r="V19" s="396"/>
      <c r="W19" s="396"/>
      <c r="X19" s="396"/>
      <c r="Y19" s="396" t="s">
        <v>155</v>
      </c>
      <c r="Z19" s="396"/>
      <c r="AA19" s="396"/>
      <c r="AB19" s="396"/>
      <c r="AC19" s="396"/>
      <c r="AD19" s="194" t="s">
        <v>156</v>
      </c>
      <c r="AE19" s="195"/>
      <c r="AF19" s="195"/>
      <c r="AG19" s="141"/>
      <c r="AH19" s="394" t="s">
        <v>40</v>
      </c>
      <c r="AI19" s="394"/>
      <c r="AJ19" s="84"/>
    </row>
    <row r="20" spans="1:36">
      <c r="A20" s="147"/>
      <c r="B20" s="193"/>
      <c r="C20" s="193" t="s">
        <v>41</v>
      </c>
      <c r="D20" s="396"/>
      <c r="E20" s="396"/>
      <c r="F20" s="396"/>
      <c r="G20" s="396"/>
      <c r="H20" s="396"/>
      <c r="I20" s="396"/>
      <c r="J20" s="396"/>
      <c r="K20" s="396"/>
      <c r="L20" s="396"/>
      <c r="M20" s="396"/>
      <c r="N20" s="396"/>
      <c r="O20" s="396"/>
      <c r="P20" s="396"/>
      <c r="Q20" s="396"/>
      <c r="R20" s="396"/>
      <c r="S20" s="396"/>
      <c r="T20" s="396"/>
      <c r="U20" s="396"/>
      <c r="V20" s="396"/>
      <c r="W20" s="396"/>
      <c r="X20" s="396"/>
      <c r="Y20" s="396"/>
      <c r="Z20" s="396"/>
      <c r="AA20" s="396"/>
      <c r="AB20" s="396"/>
      <c r="AC20" s="396"/>
      <c r="AD20" s="196" t="s">
        <v>157</v>
      </c>
      <c r="AE20" s="197"/>
      <c r="AF20" s="197"/>
      <c r="AG20" s="198"/>
      <c r="AH20" s="389" t="s">
        <v>158</v>
      </c>
      <c r="AI20" s="389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89" t="s">
        <v>35</v>
      </c>
      <c r="AI52" s="389"/>
      <c r="AJ52" s="84"/>
    </row>
    <row r="53" spans="1:36">
      <c r="A53" s="144"/>
      <c r="B53" s="192"/>
      <c r="C53" s="193" t="s">
        <v>36</v>
      </c>
      <c r="D53" s="396" t="s">
        <v>106</v>
      </c>
      <c r="E53" s="396"/>
      <c r="F53" s="396"/>
      <c r="G53" s="396"/>
      <c r="H53" s="396"/>
      <c r="I53" s="396"/>
      <c r="J53" s="396"/>
      <c r="K53" s="396"/>
      <c r="L53" s="396" t="s">
        <v>38</v>
      </c>
      <c r="M53" s="396"/>
      <c r="N53" s="396"/>
      <c r="O53" s="396"/>
      <c r="P53" s="396"/>
      <c r="Q53" s="396"/>
      <c r="R53" s="396"/>
      <c r="S53" s="396"/>
      <c r="T53" s="396"/>
      <c r="U53" s="396" t="s">
        <v>39</v>
      </c>
      <c r="V53" s="396"/>
      <c r="W53" s="396"/>
      <c r="X53" s="396"/>
      <c r="Y53" s="396" t="s">
        <v>155</v>
      </c>
      <c r="Z53" s="396"/>
      <c r="AA53" s="396"/>
      <c r="AB53" s="396"/>
      <c r="AC53" s="396"/>
      <c r="AD53" s="194" t="s">
        <v>156</v>
      </c>
      <c r="AE53" s="195"/>
      <c r="AF53" s="195"/>
      <c r="AG53" s="141"/>
      <c r="AH53" s="394" t="s">
        <v>40</v>
      </c>
      <c r="AI53" s="394"/>
      <c r="AJ53" s="84"/>
    </row>
    <row r="54" spans="1:36">
      <c r="A54" s="147"/>
      <c r="B54" s="193"/>
      <c r="C54" s="193" t="s">
        <v>41</v>
      </c>
      <c r="D54" s="396"/>
      <c r="E54" s="396"/>
      <c r="F54" s="396"/>
      <c r="G54" s="396"/>
      <c r="H54" s="396"/>
      <c r="I54" s="396"/>
      <c r="J54" s="396"/>
      <c r="K54" s="396"/>
      <c r="L54" s="396"/>
      <c r="M54" s="396"/>
      <c r="N54" s="396"/>
      <c r="O54" s="396"/>
      <c r="P54" s="396"/>
      <c r="Q54" s="396"/>
      <c r="R54" s="396"/>
      <c r="S54" s="396"/>
      <c r="T54" s="396"/>
      <c r="U54" s="396"/>
      <c r="V54" s="396"/>
      <c r="W54" s="396"/>
      <c r="X54" s="396"/>
      <c r="Y54" s="396"/>
      <c r="Z54" s="396"/>
      <c r="AA54" s="396"/>
      <c r="AB54" s="396"/>
      <c r="AC54" s="396"/>
      <c r="AD54" s="196" t="s">
        <v>157</v>
      </c>
      <c r="AE54" s="197"/>
      <c r="AF54" s="197"/>
      <c r="AG54" s="198"/>
      <c r="AH54" s="389" t="s">
        <v>158</v>
      </c>
      <c r="AI54" s="389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H52:AI52"/>
    <mergeCell ref="D53:K54"/>
    <mergeCell ref="L53:T54"/>
    <mergeCell ref="U53:X54"/>
    <mergeCell ref="Y53:AC54"/>
    <mergeCell ref="AH53:AI53"/>
    <mergeCell ref="AH54:AI54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B9:D9"/>
    <mergeCell ref="E9:G9"/>
    <mergeCell ref="H9:J9"/>
    <mergeCell ref="K9:M9"/>
    <mergeCell ref="Q9:R9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A6:D6"/>
    <mergeCell ref="E6:G6"/>
    <mergeCell ref="H6:J6"/>
    <mergeCell ref="K6:M6"/>
    <mergeCell ref="AH6:AI6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388" t="s">
        <v>8</v>
      </c>
      <c r="B6" s="388"/>
      <c r="C6" s="388"/>
      <c r="D6" s="388"/>
      <c r="E6" s="389" t="s">
        <v>9</v>
      </c>
      <c r="F6" s="389"/>
      <c r="G6" s="389"/>
      <c r="H6" s="389" t="s">
        <v>10</v>
      </c>
      <c r="I6" s="389"/>
      <c r="J6" s="389"/>
      <c r="K6" s="389" t="s">
        <v>11</v>
      </c>
      <c r="L6" s="389"/>
      <c r="M6" s="389"/>
      <c r="N6" s="139"/>
      <c r="O6" s="140"/>
      <c r="P6" s="141"/>
      <c r="Q6" s="139"/>
      <c r="R6" s="140"/>
      <c r="S6" s="91"/>
      <c r="T6" s="84"/>
      <c r="U6" s="84"/>
      <c r="V6" s="84"/>
      <c r="AH6" s="390" t="s">
        <v>1</v>
      </c>
      <c r="AI6" s="390"/>
      <c r="AJ6" s="84"/>
    </row>
    <row r="7" spans="1:36">
      <c r="A7" s="393" t="s">
        <v>12</v>
      </c>
      <c r="B7" s="393"/>
      <c r="C7" s="393"/>
      <c r="D7" s="393"/>
      <c r="E7" s="391" t="s">
        <v>13</v>
      </c>
      <c r="F7" s="391"/>
      <c r="G7" s="391"/>
      <c r="H7" s="391" t="s">
        <v>14</v>
      </c>
      <c r="I7" s="391"/>
      <c r="J7" s="391"/>
      <c r="K7" s="391" t="s">
        <v>15</v>
      </c>
      <c r="L7" s="391"/>
      <c r="M7" s="391"/>
      <c r="N7" s="391" t="s">
        <v>16</v>
      </c>
      <c r="O7" s="391"/>
      <c r="P7" s="391"/>
      <c r="Q7" s="391" t="s">
        <v>146</v>
      </c>
      <c r="R7" s="391"/>
      <c r="S7" s="91"/>
      <c r="T7" s="89"/>
      <c r="AC7" s="143" t="s">
        <v>147</v>
      </c>
      <c r="AD7" s="143" t="s">
        <v>148</v>
      </c>
      <c r="AH7" s="392" t="s">
        <v>4</v>
      </c>
      <c r="AI7" s="392"/>
      <c r="AJ7" s="84"/>
    </row>
    <row r="8" spans="1:36">
      <c r="A8" s="144" t="s">
        <v>17</v>
      </c>
      <c r="B8" s="389" t="s">
        <v>18</v>
      </c>
      <c r="C8" s="389"/>
      <c r="D8" s="389"/>
      <c r="E8" s="391" t="s">
        <v>19</v>
      </c>
      <c r="F8" s="391"/>
      <c r="G8" s="391"/>
      <c r="H8" s="391" t="s">
        <v>20</v>
      </c>
      <c r="I8" s="391"/>
      <c r="J8" s="391"/>
      <c r="K8" s="391" t="s">
        <v>21</v>
      </c>
      <c r="L8" s="391"/>
      <c r="M8" s="391"/>
      <c r="N8" s="391" t="s">
        <v>22</v>
      </c>
      <c r="O8" s="391"/>
      <c r="P8" s="391"/>
      <c r="Q8" s="391" t="s">
        <v>149</v>
      </c>
      <c r="R8" s="391"/>
      <c r="S8" s="91"/>
      <c r="T8" s="89"/>
      <c r="AH8" s="145"/>
      <c r="AI8" s="146"/>
      <c r="AJ8" s="84"/>
    </row>
    <row r="9" spans="1:36">
      <c r="A9" s="147" t="s">
        <v>23</v>
      </c>
      <c r="B9" s="391" t="s">
        <v>24</v>
      </c>
      <c r="C9" s="391"/>
      <c r="D9" s="391"/>
      <c r="E9" s="391" t="s">
        <v>25</v>
      </c>
      <c r="F9" s="391"/>
      <c r="G9" s="391"/>
      <c r="H9" s="391" t="s">
        <v>26</v>
      </c>
      <c r="I9" s="391"/>
      <c r="J9" s="391"/>
      <c r="K9" s="391" t="s">
        <v>27</v>
      </c>
      <c r="L9" s="391"/>
      <c r="M9" s="391"/>
      <c r="N9" s="148"/>
      <c r="O9" s="91" t="s">
        <v>25</v>
      </c>
      <c r="P9" s="91"/>
      <c r="Q9" s="391" t="s">
        <v>150</v>
      </c>
      <c r="R9" s="391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4" t="s">
        <v>28</v>
      </c>
      <c r="C10" s="394"/>
      <c r="D10" s="394"/>
      <c r="E10" s="152"/>
      <c r="F10" s="91"/>
      <c r="G10" s="90"/>
      <c r="H10" s="91"/>
      <c r="I10" s="91"/>
      <c r="J10" s="90"/>
      <c r="K10" s="394" t="s">
        <v>25</v>
      </c>
      <c r="L10" s="394"/>
      <c r="M10" s="394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395">
        <v>7</v>
      </c>
      <c r="R11" s="395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89" t="s">
        <v>35</v>
      </c>
      <c r="AI18" s="389"/>
      <c r="AJ18" s="84"/>
    </row>
    <row r="19" spans="1:36">
      <c r="A19" s="144"/>
      <c r="B19" s="192"/>
      <c r="C19" s="193" t="s">
        <v>36</v>
      </c>
      <c r="D19" s="396" t="s">
        <v>106</v>
      </c>
      <c r="E19" s="396"/>
      <c r="F19" s="396"/>
      <c r="G19" s="396"/>
      <c r="H19" s="396"/>
      <c r="I19" s="396"/>
      <c r="J19" s="396"/>
      <c r="K19" s="396"/>
      <c r="L19" s="396" t="s">
        <v>38</v>
      </c>
      <c r="M19" s="396"/>
      <c r="N19" s="396"/>
      <c r="O19" s="396"/>
      <c r="P19" s="396"/>
      <c r="Q19" s="396"/>
      <c r="R19" s="396"/>
      <c r="S19" s="396"/>
      <c r="T19" s="396"/>
      <c r="U19" s="396" t="s">
        <v>39</v>
      </c>
      <c r="V19" s="396"/>
      <c r="W19" s="396"/>
      <c r="X19" s="396"/>
      <c r="Y19" s="396" t="s">
        <v>155</v>
      </c>
      <c r="Z19" s="396"/>
      <c r="AA19" s="396"/>
      <c r="AB19" s="396"/>
      <c r="AC19" s="396"/>
      <c r="AD19" s="194" t="s">
        <v>156</v>
      </c>
      <c r="AE19" s="195"/>
      <c r="AF19" s="195"/>
      <c r="AG19" s="141"/>
      <c r="AH19" s="394" t="s">
        <v>40</v>
      </c>
      <c r="AI19" s="394"/>
      <c r="AJ19" s="84"/>
    </row>
    <row r="20" spans="1:36">
      <c r="A20" s="147"/>
      <c r="B20" s="193"/>
      <c r="C20" s="193" t="s">
        <v>41</v>
      </c>
      <c r="D20" s="396"/>
      <c r="E20" s="396"/>
      <c r="F20" s="396"/>
      <c r="G20" s="396"/>
      <c r="H20" s="396"/>
      <c r="I20" s="396"/>
      <c r="J20" s="396"/>
      <c r="K20" s="396"/>
      <c r="L20" s="396"/>
      <c r="M20" s="396"/>
      <c r="N20" s="396"/>
      <c r="O20" s="396"/>
      <c r="P20" s="396"/>
      <c r="Q20" s="396"/>
      <c r="R20" s="396"/>
      <c r="S20" s="396"/>
      <c r="T20" s="396"/>
      <c r="U20" s="396"/>
      <c r="V20" s="396"/>
      <c r="W20" s="396"/>
      <c r="X20" s="396"/>
      <c r="Y20" s="396"/>
      <c r="Z20" s="396"/>
      <c r="AA20" s="396"/>
      <c r="AB20" s="396"/>
      <c r="AC20" s="396"/>
      <c r="AD20" s="196" t="s">
        <v>157</v>
      </c>
      <c r="AE20" s="197"/>
      <c r="AF20" s="197"/>
      <c r="AG20" s="198"/>
      <c r="AH20" s="389" t="s">
        <v>158</v>
      </c>
      <c r="AI20" s="389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89" t="s">
        <v>35</v>
      </c>
      <c r="AI52" s="389"/>
      <c r="AJ52" s="84"/>
    </row>
    <row r="53" spans="1:36">
      <c r="A53" s="144"/>
      <c r="B53" s="192"/>
      <c r="C53" s="193" t="s">
        <v>36</v>
      </c>
      <c r="D53" s="396" t="s">
        <v>106</v>
      </c>
      <c r="E53" s="396"/>
      <c r="F53" s="396"/>
      <c r="G53" s="396"/>
      <c r="H53" s="396"/>
      <c r="I53" s="396"/>
      <c r="J53" s="396"/>
      <c r="K53" s="396"/>
      <c r="L53" s="396" t="s">
        <v>38</v>
      </c>
      <c r="M53" s="396"/>
      <c r="N53" s="396"/>
      <c r="O53" s="396"/>
      <c r="P53" s="396"/>
      <c r="Q53" s="396"/>
      <c r="R53" s="396"/>
      <c r="S53" s="396"/>
      <c r="T53" s="396"/>
      <c r="U53" s="396" t="s">
        <v>39</v>
      </c>
      <c r="V53" s="396"/>
      <c r="W53" s="396"/>
      <c r="X53" s="396"/>
      <c r="Y53" s="396" t="s">
        <v>155</v>
      </c>
      <c r="Z53" s="396"/>
      <c r="AA53" s="396"/>
      <c r="AB53" s="396"/>
      <c r="AC53" s="396"/>
      <c r="AD53" s="194" t="s">
        <v>156</v>
      </c>
      <c r="AE53" s="195"/>
      <c r="AF53" s="195"/>
      <c r="AG53" s="141"/>
      <c r="AH53" s="394" t="s">
        <v>40</v>
      </c>
      <c r="AI53" s="394"/>
      <c r="AJ53" s="84"/>
    </row>
    <row r="54" spans="1:36">
      <c r="A54" s="147"/>
      <c r="B54" s="193"/>
      <c r="C54" s="193" t="s">
        <v>41</v>
      </c>
      <c r="D54" s="396"/>
      <c r="E54" s="396"/>
      <c r="F54" s="396"/>
      <c r="G54" s="396"/>
      <c r="H54" s="396"/>
      <c r="I54" s="396"/>
      <c r="J54" s="396"/>
      <c r="K54" s="396"/>
      <c r="L54" s="396"/>
      <c r="M54" s="396"/>
      <c r="N54" s="396"/>
      <c r="O54" s="396"/>
      <c r="P54" s="396"/>
      <c r="Q54" s="396"/>
      <c r="R54" s="396"/>
      <c r="S54" s="396"/>
      <c r="T54" s="396"/>
      <c r="U54" s="396"/>
      <c r="V54" s="396"/>
      <c r="W54" s="396"/>
      <c r="X54" s="396"/>
      <c r="Y54" s="396"/>
      <c r="Z54" s="396"/>
      <c r="AA54" s="396"/>
      <c r="AB54" s="396"/>
      <c r="AC54" s="396"/>
      <c r="AD54" s="196" t="s">
        <v>157</v>
      </c>
      <c r="AE54" s="197"/>
      <c r="AF54" s="197"/>
      <c r="AG54" s="198"/>
      <c r="AH54" s="389" t="s">
        <v>158</v>
      </c>
      <c r="AI54" s="389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H52:AI52"/>
    <mergeCell ref="D53:K54"/>
    <mergeCell ref="L53:T54"/>
    <mergeCell ref="U53:X54"/>
    <mergeCell ref="Y53:AC54"/>
    <mergeCell ref="AH53:AI53"/>
    <mergeCell ref="AH54:AI54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B9:D9"/>
    <mergeCell ref="E9:G9"/>
    <mergeCell ref="H9:J9"/>
    <mergeCell ref="K9:M9"/>
    <mergeCell ref="Q9:R9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A6:D6"/>
    <mergeCell ref="E6:G6"/>
    <mergeCell ref="H6:J6"/>
    <mergeCell ref="K6:M6"/>
    <mergeCell ref="AH6:AI6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388" t="s">
        <v>8</v>
      </c>
      <c r="B6" s="388"/>
      <c r="C6" s="388"/>
      <c r="D6" s="388"/>
      <c r="E6" s="389" t="s">
        <v>9</v>
      </c>
      <c r="F6" s="389"/>
      <c r="G6" s="389"/>
      <c r="H6" s="389" t="s">
        <v>10</v>
      </c>
      <c r="I6" s="389"/>
      <c r="J6" s="389"/>
      <c r="K6" s="389" t="s">
        <v>11</v>
      </c>
      <c r="L6" s="389"/>
      <c r="M6" s="389"/>
      <c r="N6" s="139"/>
      <c r="O6" s="140"/>
      <c r="P6" s="141"/>
      <c r="Q6" s="139"/>
      <c r="R6" s="140"/>
      <c r="S6" s="91"/>
      <c r="T6" s="84"/>
      <c r="U6" s="84"/>
      <c r="V6" s="84"/>
      <c r="AH6" s="390" t="s">
        <v>1</v>
      </c>
      <c r="AI6" s="390"/>
      <c r="AJ6" s="84"/>
    </row>
    <row r="7" spans="1:36">
      <c r="A7" s="393" t="s">
        <v>12</v>
      </c>
      <c r="B7" s="393"/>
      <c r="C7" s="393"/>
      <c r="D7" s="393"/>
      <c r="E7" s="391" t="s">
        <v>13</v>
      </c>
      <c r="F7" s="391"/>
      <c r="G7" s="391"/>
      <c r="H7" s="391" t="s">
        <v>14</v>
      </c>
      <c r="I7" s="391"/>
      <c r="J7" s="391"/>
      <c r="K7" s="391" t="s">
        <v>15</v>
      </c>
      <c r="L7" s="391"/>
      <c r="M7" s="391"/>
      <c r="N7" s="391" t="s">
        <v>16</v>
      </c>
      <c r="O7" s="391"/>
      <c r="P7" s="391"/>
      <c r="Q7" s="391" t="s">
        <v>146</v>
      </c>
      <c r="R7" s="391"/>
      <c r="S7" s="91"/>
      <c r="T7" s="89"/>
      <c r="AC7" s="143" t="s">
        <v>147</v>
      </c>
      <c r="AD7" s="143" t="s">
        <v>148</v>
      </c>
      <c r="AH7" s="392" t="s">
        <v>4</v>
      </c>
      <c r="AI7" s="392"/>
      <c r="AJ7" s="84"/>
    </row>
    <row r="8" spans="1:36">
      <c r="A8" s="144" t="s">
        <v>17</v>
      </c>
      <c r="B8" s="389" t="s">
        <v>18</v>
      </c>
      <c r="C8" s="389"/>
      <c r="D8" s="389"/>
      <c r="E8" s="391" t="s">
        <v>19</v>
      </c>
      <c r="F8" s="391"/>
      <c r="G8" s="391"/>
      <c r="H8" s="391" t="s">
        <v>20</v>
      </c>
      <c r="I8" s="391"/>
      <c r="J8" s="391"/>
      <c r="K8" s="391" t="s">
        <v>21</v>
      </c>
      <c r="L8" s="391"/>
      <c r="M8" s="391"/>
      <c r="N8" s="391" t="s">
        <v>22</v>
      </c>
      <c r="O8" s="391"/>
      <c r="P8" s="391"/>
      <c r="Q8" s="391" t="s">
        <v>149</v>
      </c>
      <c r="R8" s="391"/>
      <c r="S8" s="91"/>
      <c r="T8" s="89"/>
      <c r="AH8" s="145"/>
      <c r="AI8" s="146"/>
      <c r="AJ8" s="84"/>
    </row>
    <row r="9" spans="1:36">
      <c r="A9" s="147" t="s">
        <v>23</v>
      </c>
      <c r="B9" s="391" t="s">
        <v>24</v>
      </c>
      <c r="C9" s="391"/>
      <c r="D9" s="391"/>
      <c r="E9" s="391" t="s">
        <v>25</v>
      </c>
      <c r="F9" s="391"/>
      <c r="G9" s="391"/>
      <c r="H9" s="391" t="s">
        <v>26</v>
      </c>
      <c r="I9" s="391"/>
      <c r="J9" s="391"/>
      <c r="K9" s="391" t="s">
        <v>27</v>
      </c>
      <c r="L9" s="391"/>
      <c r="M9" s="391"/>
      <c r="N9" s="148"/>
      <c r="O9" s="91" t="s">
        <v>25</v>
      </c>
      <c r="P9" s="91"/>
      <c r="Q9" s="391" t="s">
        <v>150</v>
      </c>
      <c r="R9" s="391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4" t="s">
        <v>28</v>
      </c>
      <c r="C10" s="394"/>
      <c r="D10" s="394"/>
      <c r="E10" s="152"/>
      <c r="F10" s="91"/>
      <c r="G10" s="90"/>
      <c r="H10" s="91"/>
      <c r="I10" s="91"/>
      <c r="J10" s="90"/>
      <c r="K10" s="394" t="s">
        <v>25</v>
      </c>
      <c r="L10" s="394"/>
      <c r="M10" s="394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395">
        <v>7</v>
      </c>
      <c r="R11" s="395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89" t="s">
        <v>35</v>
      </c>
      <c r="AI18" s="389"/>
      <c r="AJ18" s="84"/>
    </row>
    <row r="19" spans="1:36">
      <c r="A19" s="144"/>
      <c r="B19" s="192"/>
      <c r="C19" s="193" t="s">
        <v>36</v>
      </c>
      <c r="D19" s="396" t="s">
        <v>106</v>
      </c>
      <c r="E19" s="396"/>
      <c r="F19" s="396"/>
      <c r="G19" s="396"/>
      <c r="H19" s="396"/>
      <c r="I19" s="396"/>
      <c r="J19" s="396"/>
      <c r="K19" s="396"/>
      <c r="L19" s="396" t="s">
        <v>38</v>
      </c>
      <c r="M19" s="396"/>
      <c r="N19" s="396"/>
      <c r="O19" s="396"/>
      <c r="P19" s="396"/>
      <c r="Q19" s="396"/>
      <c r="R19" s="396"/>
      <c r="S19" s="396"/>
      <c r="T19" s="396"/>
      <c r="U19" s="396" t="s">
        <v>39</v>
      </c>
      <c r="V19" s="396"/>
      <c r="W19" s="396"/>
      <c r="X19" s="396"/>
      <c r="Y19" s="396" t="s">
        <v>155</v>
      </c>
      <c r="Z19" s="396"/>
      <c r="AA19" s="396"/>
      <c r="AB19" s="396"/>
      <c r="AC19" s="396"/>
      <c r="AD19" s="194" t="s">
        <v>156</v>
      </c>
      <c r="AE19" s="195"/>
      <c r="AF19" s="195"/>
      <c r="AG19" s="141"/>
      <c r="AH19" s="394" t="s">
        <v>40</v>
      </c>
      <c r="AI19" s="394"/>
      <c r="AJ19" s="84"/>
    </row>
    <row r="20" spans="1:36">
      <c r="A20" s="147"/>
      <c r="B20" s="193"/>
      <c r="C20" s="193" t="s">
        <v>41</v>
      </c>
      <c r="D20" s="396"/>
      <c r="E20" s="396"/>
      <c r="F20" s="396"/>
      <c r="G20" s="396"/>
      <c r="H20" s="396"/>
      <c r="I20" s="396"/>
      <c r="J20" s="396"/>
      <c r="K20" s="396"/>
      <c r="L20" s="396"/>
      <c r="M20" s="396"/>
      <c r="N20" s="396"/>
      <c r="O20" s="396"/>
      <c r="P20" s="396"/>
      <c r="Q20" s="396"/>
      <c r="R20" s="396"/>
      <c r="S20" s="396"/>
      <c r="T20" s="396"/>
      <c r="U20" s="396"/>
      <c r="V20" s="396"/>
      <c r="W20" s="396"/>
      <c r="X20" s="396"/>
      <c r="Y20" s="396"/>
      <c r="Z20" s="396"/>
      <c r="AA20" s="396"/>
      <c r="AB20" s="396"/>
      <c r="AC20" s="396"/>
      <c r="AD20" s="196" t="s">
        <v>157</v>
      </c>
      <c r="AE20" s="197"/>
      <c r="AF20" s="197"/>
      <c r="AG20" s="198"/>
      <c r="AH20" s="389" t="s">
        <v>158</v>
      </c>
      <c r="AI20" s="389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89" t="s">
        <v>35</v>
      </c>
      <c r="AI52" s="389"/>
      <c r="AJ52" s="84"/>
    </row>
    <row r="53" spans="1:36">
      <c r="A53" s="144"/>
      <c r="B53" s="192"/>
      <c r="C53" s="193" t="s">
        <v>36</v>
      </c>
      <c r="D53" s="396" t="s">
        <v>106</v>
      </c>
      <c r="E53" s="396"/>
      <c r="F53" s="396"/>
      <c r="G53" s="396"/>
      <c r="H53" s="396"/>
      <c r="I53" s="396"/>
      <c r="J53" s="396"/>
      <c r="K53" s="396"/>
      <c r="L53" s="396" t="s">
        <v>38</v>
      </c>
      <c r="M53" s="396"/>
      <c r="N53" s="396"/>
      <c r="O53" s="396"/>
      <c r="P53" s="396"/>
      <c r="Q53" s="396"/>
      <c r="R53" s="396"/>
      <c r="S53" s="396"/>
      <c r="T53" s="396"/>
      <c r="U53" s="396" t="s">
        <v>39</v>
      </c>
      <c r="V53" s="396"/>
      <c r="W53" s="396"/>
      <c r="X53" s="396"/>
      <c r="Y53" s="396" t="s">
        <v>155</v>
      </c>
      <c r="Z53" s="396"/>
      <c r="AA53" s="396"/>
      <c r="AB53" s="396"/>
      <c r="AC53" s="396"/>
      <c r="AD53" s="194" t="s">
        <v>156</v>
      </c>
      <c r="AE53" s="195"/>
      <c r="AF53" s="195"/>
      <c r="AG53" s="141"/>
      <c r="AH53" s="394" t="s">
        <v>40</v>
      </c>
      <c r="AI53" s="394"/>
      <c r="AJ53" s="84"/>
    </row>
    <row r="54" spans="1:36">
      <c r="A54" s="147"/>
      <c r="B54" s="193"/>
      <c r="C54" s="193" t="s">
        <v>41</v>
      </c>
      <c r="D54" s="396"/>
      <c r="E54" s="396"/>
      <c r="F54" s="396"/>
      <c r="G54" s="396"/>
      <c r="H54" s="396"/>
      <c r="I54" s="396"/>
      <c r="J54" s="396"/>
      <c r="K54" s="396"/>
      <c r="L54" s="396"/>
      <c r="M54" s="396"/>
      <c r="N54" s="396"/>
      <c r="O54" s="396"/>
      <c r="P54" s="396"/>
      <c r="Q54" s="396"/>
      <c r="R54" s="396"/>
      <c r="S54" s="396"/>
      <c r="T54" s="396"/>
      <c r="U54" s="396"/>
      <c r="V54" s="396"/>
      <c r="W54" s="396"/>
      <c r="X54" s="396"/>
      <c r="Y54" s="396"/>
      <c r="Z54" s="396"/>
      <c r="AA54" s="396"/>
      <c r="AB54" s="396"/>
      <c r="AC54" s="396"/>
      <c r="AD54" s="196" t="s">
        <v>157</v>
      </c>
      <c r="AE54" s="197"/>
      <c r="AF54" s="197"/>
      <c r="AG54" s="198"/>
      <c r="AH54" s="389" t="s">
        <v>158</v>
      </c>
      <c r="AI54" s="389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H52:AI52"/>
    <mergeCell ref="D53:K54"/>
    <mergeCell ref="L53:T54"/>
    <mergeCell ref="U53:X54"/>
    <mergeCell ref="Y53:AC54"/>
    <mergeCell ref="AH53:AI53"/>
    <mergeCell ref="AH54:AI54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B9:D9"/>
    <mergeCell ref="E9:G9"/>
    <mergeCell ref="H9:J9"/>
    <mergeCell ref="K9:M9"/>
    <mergeCell ref="Q9:R9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A6:D6"/>
    <mergeCell ref="E6:G6"/>
    <mergeCell ref="H6:J6"/>
    <mergeCell ref="K6:M6"/>
    <mergeCell ref="AH6:AI6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revision>0</cp:revision>
  <cp:lastPrinted>2025-04-02T10:47:18Z</cp:lastPrinted>
  <dcterms:created xsi:type="dcterms:W3CDTF">2015-10-12T18:01:21Z</dcterms:created>
  <dcterms:modified xsi:type="dcterms:W3CDTF">2025-04-03T06:09:34Z</dcterms:modified>
</cp:coreProperties>
</file>